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DieseArbeitsmappe" defaultThemeVersion="124226"/>
  <mc:AlternateContent xmlns:mc="http://schemas.openxmlformats.org/markup-compatibility/2006">
    <mc:Choice Requires="x15">
      <x15ac:absPath xmlns:x15ac="http://schemas.microsoft.com/office/spreadsheetml/2010/11/ac" url="https://metallzug.sharepoint.com/sites/grp_ssa_teamintern/Freigegebene Dokumente/4_Techn. Documents/4.7_Berechnungstools/4.7.1_Küche/4.7.1.2_HOBS/"/>
    </mc:Choice>
  </mc:AlternateContent>
  <xr:revisionPtr revIDLastSave="133" documentId="11_319B3755531717C11B847B2818BF210739042A0E" xr6:coauthVersionLast="47" xr6:coauthVersionMax="47" xr10:uidLastSave="{7284A9E5-6914-40A2-A4E8-813B7882F85F}"/>
  <bookViews>
    <workbookView xWindow="28680" yWindow="-285" windowWidth="29040" windowHeight="17640" xr2:uid="{00000000-000D-0000-FFFF-FFFF00000000}"/>
  </bookViews>
  <sheets>
    <sheet name="Ausschnitt GK und DSMS" sheetId="2" r:id="rId1"/>
    <sheet name="Tabelle1" sheetId="3" r:id="rId2"/>
  </sheets>
  <definedNames>
    <definedName name="Anzahl">Tabelle1!$A$2:$A$3</definedName>
    <definedName name="Anzahlaussenliegende">Tabelle1!$A$1:$A$3</definedName>
    <definedName name="AnzahlaussenliegenderDSMS">Tabelle1!$A$2:$A$3</definedName>
    <definedName name="AnzahlDSMS">Tabelle1!$A$2:$A$3</definedName>
    <definedName name="DSMSAnzahl">Tabelle1!$B$1:$B$5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L23" i="2" l="1"/>
  <c r="O23" i="2"/>
  <c r="H23" i="2"/>
  <c r="I23" i="2"/>
  <c r="M23" i="2"/>
  <c r="F23" i="2"/>
  <c r="J23" i="2"/>
  <c r="N23" i="2"/>
  <c r="G23" i="2"/>
  <c r="K23" i="2"/>
  <c r="J5" i="2" l="1"/>
  <c r="E17" i="2" l="1"/>
  <c r="E14" i="2" l="1"/>
  <c r="E12" i="2"/>
  <c r="E13" i="2"/>
  <c r="E11" i="2"/>
  <c r="E10" i="2"/>
  <c r="E9" i="2"/>
  <c r="E8" i="2"/>
  <c r="E7" i="2"/>
  <c r="E6" i="2"/>
  <c r="E5" i="2"/>
  <c r="E22" i="2" l="1"/>
  <c r="P6" i="2" s="1"/>
  <c r="P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Zollinger Max</author>
  </authors>
  <commentList>
    <comment ref="B33" authorId="0" shapeId="0" xr:uid="{00000000-0006-0000-0000-000001000000}">
      <text>
        <r>
          <rPr>
            <b/>
            <sz val="9"/>
            <color indexed="81"/>
            <rFont val="Segoe UI"/>
            <family val="2"/>
          </rPr>
          <t>Zollinger Max:</t>
        </r>
        <r>
          <rPr>
            <sz val="9"/>
            <color indexed="81"/>
            <rFont val="Segoe UI"/>
            <family val="2"/>
          </rPr>
          <t xml:space="preserve">
</t>
        </r>
      </text>
    </comment>
  </commentList>
</comments>
</file>

<file path=xl/sharedStrings.xml><?xml version="1.0" encoding="utf-8"?>
<sst xmlns="http://schemas.openxmlformats.org/spreadsheetml/2006/main" count="42" uniqueCount="41">
  <si>
    <t>Size</t>
  </si>
  <si>
    <t xml:space="preserve">Selection of Induction hobs </t>
  </si>
  <si>
    <t xml:space="preserve">Single cut-out dimension </t>
  </si>
  <si>
    <t xml:space="preserve">Summe </t>
  </si>
  <si>
    <t xml:space="preserve">Number of appliances </t>
  </si>
  <si>
    <r>
      <t xml:space="preserve">Version </t>
    </r>
    <r>
      <rPr>
        <i/>
        <sz val="24"/>
        <color rgb="FFFF0000"/>
        <rFont val="Calibri"/>
        <family val="2"/>
        <scheme val="minor"/>
      </rPr>
      <t>surface-mounted</t>
    </r>
    <r>
      <rPr>
        <i/>
        <sz val="24"/>
        <rFont val="Calibri"/>
        <family val="2"/>
        <scheme val="minor"/>
      </rPr>
      <t xml:space="preserve"> combination</t>
    </r>
  </si>
  <si>
    <t xml:space="preserve">Cut-out width C in mm = </t>
  </si>
  <si>
    <t xml:space="preserve">  Cut-out depth D in mm = </t>
  </si>
  <si>
    <t>Examples from planning aid: with and without DSMS</t>
  </si>
  <si>
    <t>GK 46 TIMXSZ (31087)</t>
  </si>
  <si>
    <t>Selection of DSMS</t>
  </si>
  <si>
    <t>Cut-out dimension for calculation only</t>
  </si>
  <si>
    <t>DSMS</t>
  </si>
  <si>
    <t>DESIGN HOB EXTRACTOR DSMS (64005)</t>
  </si>
  <si>
    <t xml:space="preserve"> </t>
  </si>
  <si>
    <t>GK 26 TIMSZ (31084)</t>
  </si>
  <si>
    <t>GK 16 TIWSZ (31088)</t>
  </si>
  <si>
    <t>GK 17 TIYSZ (31076)</t>
  </si>
  <si>
    <t>GK 26 TIMSZ (31085)</t>
  </si>
  <si>
    <t>GK 27 TIYSZ (31077)</t>
  </si>
  <si>
    <t>GK 46 TIMSZ(O) (31086)</t>
  </si>
  <si>
    <t>GK 47 TIMSZ(O) (31099)</t>
  </si>
  <si>
    <t>GK 47 IMDF (31060)</t>
  </si>
  <si>
    <t>GK 46 TI(M)GZ (31078, 31090)</t>
  </si>
  <si>
    <t>GK 47 TIMXSZ (31098)</t>
  </si>
  <si>
    <t>GK 46 IMXDF (31003)</t>
  </si>
  <si>
    <t>GK 46 TIMXSZO (31087)</t>
  </si>
  <si>
    <t>GK 46 TIABSZ (31097)</t>
  </si>
  <si>
    <t>GK 47 TIMASZ (31083)</t>
  </si>
  <si>
    <t>GK 46 TIMASZ(O) (31091)</t>
  </si>
  <si>
    <t>GK 46 IMADF (31059)</t>
  </si>
  <si>
    <t>GK 57 TIMSZ(O) (31082)</t>
  </si>
  <si>
    <t>GK 56 TIMSZ(O) (31081)</t>
  </si>
  <si>
    <t>GK 11 TIFKZ(S) (31062)</t>
  </si>
  <si>
    <r>
      <rPr>
        <b/>
        <sz val="22"/>
        <color rgb="FFFF0000"/>
        <rFont val="Calibri"/>
        <family val="2"/>
        <scheme val="minor"/>
      </rPr>
      <t xml:space="preserve">SURFACE-MOUNTED COMBINATION
</t>
    </r>
    <r>
      <rPr>
        <b/>
        <sz val="16"/>
        <color theme="1"/>
        <rFont val="Calibri"/>
        <family val="2"/>
        <scheme val="minor"/>
      </rPr>
      <t xml:space="preserve">The surface-mounted hob combination is currently only possible for electric hobs (up to max. hob size 40), gas hobs and hob hoods.          Valid for current models from 2024 (specified dimensions in mm).                                                                                                                                                                </t>
    </r>
    <r>
      <rPr>
        <sz val="16"/>
        <color theme="1"/>
        <rFont val="Calibri"/>
        <family val="2"/>
        <scheme val="minor"/>
      </rPr>
      <t xml:space="preserve">For further information, see the corresponding planning aid (Chapter Combined hob installation ) </t>
    </r>
    <r>
      <rPr>
        <b/>
        <sz val="16"/>
        <color theme="1"/>
        <rFont val="Calibri"/>
        <family val="2"/>
        <scheme val="minor"/>
      </rPr>
      <t xml:space="preserve">
</t>
    </r>
    <r>
      <rPr>
        <sz val="16"/>
        <color theme="1"/>
        <rFont val="Calibri"/>
        <family val="2"/>
        <scheme val="minor"/>
      </rPr>
      <t>Appliance not listed may not be combined (for example Panorama hobs)</t>
    </r>
  </si>
  <si>
    <t>CookTop V4000 I302 (31143), CookTop V2000 I302 (31160), GAS311 GKBZ (31073), GAS321 GKBZ (31074)</t>
  </si>
  <si>
    <t>CookTop Teppan Yaki I40 (31140), CookTop V4000 I402 (31144)</t>
  </si>
  <si>
    <t>GAS411GSAZ/GSBZ (31063), GAS421GSAZ/GSBZ (31064)</t>
  </si>
  <si>
    <t>GAS641GSAZ/GSBZ (31071)</t>
  </si>
  <si>
    <t>GAS731GKBZ (31075)</t>
  </si>
  <si>
    <t>GAS951GSAZ/GSBZ (31072)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</si>
</sst>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Calibri"/>
      <family val="2"/>
      <scheme val="minor"/>
    </font>
    <font>
      <sz val="11"/>
      <color theme="2" tint="-9.9978637043366805E-2"/>
      <name val="Calibri"/>
      <family val="2"/>
      <scheme val="minor"/>
    </font>
    <font>
      <sz val="11"/>
      <color theme="2" tint="-0.249977111117893"/>
      <name val="Calibri"/>
      <family val="2"/>
      <scheme val="minor"/>
    </font>
    <font>
      <b/>
      <sz val="18"/>
      <color rgb="FFC00000"/>
      <name val="Calibri"/>
      <family val="2"/>
      <scheme val="minor"/>
    </font>
    <font>
      <b/>
      <sz val="11"/>
      <color theme="1"/>
      <name val="Calibri"/>
      <family val="2"/>
      <scheme val="minor"/>
    </font>
    <font>
      <sz val="11"/>
      <name val="Calibri"/>
      <family val="2"/>
      <scheme val="minor"/>
    </font>
    <font>
      <sz val="14"/>
      <color theme="1"/>
      <name val="Calibri"/>
      <family val="2"/>
      <scheme val="minor"/>
    </font>
    <font>
      <sz val="14"/>
      <name val="Calibri"/>
      <family val="2"/>
      <scheme val="minor"/>
    </font>
    <font>
      <b/>
      <sz val="16"/>
      <color theme="1"/>
      <name val="Calibri"/>
      <family val="2"/>
      <scheme val="minor"/>
    </font>
    <font>
      <u/>
      <sz val="11"/>
      <color theme="1"/>
      <name val="Calibri"/>
      <family val="2"/>
      <scheme val="minor"/>
    </font>
    <font>
      <sz val="16"/>
      <color theme="1"/>
      <name val="Calibri"/>
      <family val="2"/>
      <scheme val="minor"/>
    </font>
    <font>
      <sz val="12"/>
      <color theme="1"/>
      <name val="Calibri"/>
      <family val="2"/>
      <scheme val="minor"/>
    </font>
    <font>
      <b/>
      <sz val="18"/>
      <color rgb="FFFF0000"/>
      <name val="Calibri"/>
      <family val="2"/>
      <scheme val="minor"/>
    </font>
    <font>
      <sz val="9"/>
      <color indexed="81"/>
      <name val="Segoe UI"/>
      <family val="2"/>
    </font>
    <font>
      <b/>
      <sz val="9"/>
      <color indexed="81"/>
      <name val="Segoe UI"/>
      <family val="2"/>
    </font>
    <font>
      <b/>
      <sz val="48"/>
      <color rgb="FFFF0000"/>
      <name val="Calibri"/>
      <family val="2"/>
      <scheme val="minor"/>
    </font>
    <font>
      <sz val="48"/>
      <color rgb="FFFF0000"/>
      <name val="Calibri"/>
      <family val="2"/>
      <scheme val="minor"/>
    </font>
    <font>
      <i/>
      <sz val="24"/>
      <name val="Calibri"/>
      <family val="2"/>
      <scheme val="minor"/>
    </font>
    <font>
      <i/>
      <sz val="24"/>
      <color rgb="FFFF0000"/>
      <name val="Calibri"/>
      <family val="2"/>
      <scheme val="minor"/>
    </font>
    <font>
      <b/>
      <sz val="22"/>
      <color rgb="FFFF0000"/>
      <name val="Calibri"/>
      <family val="2"/>
      <scheme val="minor"/>
    </font>
    <font>
      <sz val="10"/>
      <color theme="1"/>
      <name val="Calibri"/>
      <family val="2"/>
      <scheme val="minor"/>
    </font>
  </fonts>
  <fills count="3">
    <fill>
      <patternFill patternType="none"/>
    </fill>
    <fill>
      <patternFill patternType="gray125"/>
    </fill>
    <fill>
      <patternFill patternType="solid">
        <fgColor rgb="FFFFFFCC"/>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7">
    <xf numFmtId="0" fontId="0" fillId="0" borderId="0" xfId="0"/>
    <xf numFmtId="0" fontId="4" fillId="2" borderId="5" xfId="0" applyFont="1" applyFill="1" applyBorder="1" applyAlignment="1" applyProtection="1">
      <alignment horizontal="center" vertical="center" wrapText="1"/>
      <protection locked="0"/>
    </xf>
    <xf numFmtId="0" fontId="0" fillId="0" borderId="0" xfId="0" applyAlignment="1" applyProtection="1">
      <alignment vertical="center" wrapText="1"/>
      <protection hidden="1"/>
    </xf>
    <xf numFmtId="0" fontId="0" fillId="0" borderId="0" xfId="0"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center" wrapText="1" indent="1"/>
      <protection hidden="1"/>
    </xf>
    <xf numFmtId="0" fontId="0" fillId="0" borderId="1" xfId="0"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indent="1"/>
      <protection hidden="1"/>
    </xf>
    <xf numFmtId="0" fontId="7" fillId="0" borderId="0" xfId="0" applyFont="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textRotation="180" wrapText="1"/>
      <protection hidden="1"/>
    </xf>
    <xf numFmtId="0" fontId="1" fillId="0" borderId="6" xfId="0" applyFont="1" applyBorder="1" applyAlignment="1" applyProtection="1">
      <alignment horizontal="center" vertical="center" wrapText="1"/>
      <protection hidden="1"/>
    </xf>
    <xf numFmtId="0" fontId="7" fillId="0" borderId="2" xfId="0" applyFont="1" applyBorder="1" applyAlignment="1" applyProtection="1">
      <alignment horizontal="left" vertical="center" wrapText="1" indent="1"/>
      <protection hidden="1"/>
    </xf>
    <xf numFmtId="0" fontId="7" fillId="0" borderId="2"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2" fillId="0" borderId="0" xfId="0" applyFont="1" applyAlignment="1" applyProtection="1">
      <alignment horizontal="center" vertical="center" textRotation="180" wrapText="1"/>
      <protection hidden="1"/>
    </xf>
    <xf numFmtId="0" fontId="1" fillId="0" borderId="9" xfId="0" applyFont="1" applyBorder="1" applyAlignment="1" applyProtection="1">
      <alignment horizontal="center" vertical="center" wrapText="1"/>
      <protection hidden="1"/>
    </xf>
    <xf numFmtId="0" fontId="7" fillId="0" borderId="3" xfId="0" applyFont="1" applyBorder="1" applyAlignment="1" applyProtection="1">
      <alignment horizontal="left" vertical="center" wrapText="1" indent="1"/>
      <protection hidden="1"/>
    </xf>
    <xf numFmtId="0" fontId="7" fillId="0" borderId="3" xfId="0" applyFont="1" applyBorder="1" applyAlignment="1" applyProtection="1">
      <alignment horizontal="center" vertical="center" wrapText="1"/>
      <protection hidden="1"/>
    </xf>
    <xf numFmtId="0" fontId="7" fillId="0" borderId="10" xfId="0" applyFont="1" applyBorder="1" applyAlignment="1" applyProtection="1">
      <alignment horizontal="center" vertical="center" wrapText="1"/>
      <protection hidden="1"/>
    </xf>
    <xf numFmtId="0" fontId="6" fillId="0" borderId="0" xfId="0" applyFont="1" applyAlignment="1" applyProtection="1">
      <alignment vertical="center"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horizontal="center" vertical="center" textRotation="180" wrapText="1"/>
      <protection hidden="1"/>
    </xf>
    <xf numFmtId="0" fontId="4" fillId="0" borderId="0" xfId="0" applyFont="1" applyAlignment="1" applyProtection="1">
      <alignment horizontal="center" vertical="center" wrapText="1"/>
      <protection hidden="1"/>
    </xf>
    <xf numFmtId="0" fontId="12" fillId="0" borderId="0" xfId="0" applyFont="1" applyAlignment="1" applyProtection="1">
      <alignment vertical="center" wrapText="1"/>
      <protection hidden="1"/>
    </xf>
    <xf numFmtId="0" fontId="1" fillId="0" borderId="0" xfId="0" applyFont="1" applyAlignment="1" applyProtection="1">
      <alignment horizontal="left" vertical="center" wrapText="1" indent="1"/>
      <protection hidden="1"/>
    </xf>
    <xf numFmtId="0" fontId="5" fillId="0" borderId="0" xfId="0" applyFont="1" applyAlignment="1" applyProtection="1">
      <alignment horizontal="center" vertical="center" wrapText="1"/>
      <protection hidden="1"/>
    </xf>
    <xf numFmtId="0" fontId="0" fillId="0" borderId="0" xfId="0" applyAlignment="1">
      <alignment horizontal="center" vertical="center" wrapText="1"/>
    </xf>
    <xf numFmtId="0" fontId="5" fillId="0" borderId="0" xfId="0" quotePrefix="1"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0" fillId="0" borderId="0" xfId="0" applyAlignment="1">
      <alignment vertical="center" wrapText="1"/>
    </xf>
    <xf numFmtId="0" fontId="0" fillId="0" borderId="0" xfId="0" applyAlignment="1" applyProtection="1">
      <alignment horizontal="left" vertical="center" wrapText="1"/>
      <protection hidden="1"/>
    </xf>
    <xf numFmtId="0" fontId="10" fillId="0" borderId="0" xfId="0" applyFont="1" applyAlignment="1" applyProtection="1">
      <alignment vertical="center" wrapText="1"/>
      <protection hidden="1"/>
    </xf>
    <xf numFmtId="0" fontId="5" fillId="0" borderId="13" xfId="0" applyFont="1" applyBorder="1" applyAlignment="1" applyProtection="1">
      <alignment horizontal="center" vertical="center" wrapText="1"/>
      <protection hidden="1"/>
    </xf>
    <xf numFmtId="0" fontId="7" fillId="0" borderId="0" xfId="0" applyFont="1" applyAlignment="1" applyProtection="1">
      <alignment horizontal="center" vertical="top" wrapText="1"/>
      <protection hidden="1"/>
    </xf>
    <xf numFmtId="0" fontId="1" fillId="0" borderId="14" xfId="0" applyFont="1" applyBorder="1" applyAlignment="1" applyProtection="1">
      <alignment horizontal="center" vertical="center" wrapText="1"/>
      <protection hidden="1"/>
    </xf>
    <xf numFmtId="0" fontId="7" fillId="0" borderId="20" xfId="0" applyFont="1" applyBorder="1" applyAlignment="1" applyProtection="1">
      <alignment horizontal="center" vertical="center" wrapText="1"/>
      <protection hidden="1"/>
    </xf>
    <xf numFmtId="0" fontId="7" fillId="0" borderId="21"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17" fillId="0" borderId="0" xfId="0" applyFont="1" applyAlignment="1">
      <alignment vertical="center" textRotation="90" wrapText="1"/>
    </xf>
    <xf numFmtId="0" fontId="17" fillId="0" borderId="2" xfId="0" applyFont="1" applyBorder="1" applyAlignment="1">
      <alignment vertical="center" textRotation="90" wrapText="1"/>
    </xf>
    <xf numFmtId="0" fontId="4" fillId="2" borderId="22"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hidden="1"/>
    </xf>
    <xf numFmtId="0" fontId="8" fillId="0" borderId="0" xfId="0" applyFont="1" applyAlignment="1" applyProtection="1">
      <alignment horizontal="left" vertical="center" wrapText="1" indent="1"/>
      <protection hidden="1"/>
    </xf>
    <xf numFmtId="0" fontId="4" fillId="2" borderId="17"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7" fillId="0" borderId="20" xfId="0" applyFont="1" applyBorder="1" applyAlignment="1" applyProtection="1">
      <alignment horizontal="left" vertical="center" wrapText="1" indent="1"/>
      <protection hidden="1"/>
    </xf>
    <xf numFmtId="0" fontId="3" fillId="0" borderId="20" xfId="0" applyFont="1" applyBorder="1" applyAlignment="1" applyProtection="1">
      <alignment horizontal="center" vertical="center" wrapText="1"/>
      <protection hidden="1"/>
    </xf>
    <xf numFmtId="0" fontId="2" fillId="0" borderId="20" xfId="0" applyFont="1" applyBorder="1" applyAlignment="1" applyProtection="1">
      <alignment horizontal="center" vertical="center" textRotation="180" wrapText="1"/>
      <protection hidden="1"/>
    </xf>
    <xf numFmtId="0" fontId="2" fillId="0" borderId="20" xfId="0" applyFont="1" applyBorder="1" applyAlignment="1" applyProtection="1">
      <alignment horizontal="center" vertical="center" textRotation="180" wrapText="1"/>
      <protection locked="0"/>
    </xf>
    <xf numFmtId="0" fontId="0" fillId="0" borderId="24" xfId="0" applyBorder="1" applyAlignment="1">
      <alignment vertical="center" wrapText="1"/>
    </xf>
    <xf numFmtId="0" fontId="0" fillId="0" borderId="25" xfId="0" applyBorder="1" applyAlignment="1">
      <alignment vertical="center" wrapText="1"/>
    </xf>
    <xf numFmtId="0" fontId="0" fillId="0" borderId="23" xfId="0" applyBorder="1" applyAlignment="1">
      <alignment vertical="center" wrapText="1"/>
    </xf>
    <xf numFmtId="0" fontId="1"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0" xfId="0" applyAlignment="1">
      <alignment horizontal="center" vertical="center" wrapText="1"/>
    </xf>
    <xf numFmtId="0" fontId="18" fillId="0" borderId="11" xfId="0" applyFont="1" applyBorder="1" applyAlignment="1" applyProtection="1">
      <alignment vertical="center" wrapText="1"/>
      <protection hidden="1"/>
    </xf>
    <xf numFmtId="0" fontId="0" fillId="0" borderId="4" xfId="0" applyBorder="1" applyAlignment="1">
      <alignment vertical="center" wrapText="1"/>
    </xf>
    <xf numFmtId="0" fontId="0" fillId="0" borderId="12" xfId="0" applyBorder="1" applyAlignment="1">
      <alignment vertical="center" wrapText="1"/>
    </xf>
    <xf numFmtId="0" fontId="0" fillId="0" borderId="15"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16" fillId="0" borderId="17" xfId="0" applyFont="1" applyBorder="1" applyAlignment="1" applyProtection="1">
      <alignment horizontal="center" vertical="center" textRotation="90" wrapText="1"/>
      <protection hidden="1"/>
    </xf>
    <xf numFmtId="0" fontId="0" fillId="0" borderId="8" xfId="0" applyBorder="1" applyAlignment="1">
      <alignment vertical="center" textRotation="90" wrapText="1"/>
    </xf>
    <xf numFmtId="0" fontId="0" fillId="0" borderId="18" xfId="0" applyBorder="1" applyAlignment="1">
      <alignment vertical="center" textRotation="90" wrapText="1"/>
    </xf>
    <xf numFmtId="0" fontId="10" fillId="0" borderId="0" xfId="0" applyFont="1" applyAlignment="1" applyProtection="1">
      <alignment vertical="center" wrapText="1"/>
      <protection hidden="1"/>
    </xf>
    <xf numFmtId="0" fontId="9" fillId="0" borderId="0" xfId="0" applyFont="1" applyAlignment="1" applyProtection="1">
      <alignment vertical="center" wrapText="1"/>
      <protection hidden="1"/>
    </xf>
    <xf numFmtId="0" fontId="11" fillId="0" borderId="0" xfId="0" applyFont="1" applyAlignment="1" applyProtection="1">
      <alignment vertical="center" wrapText="1"/>
      <protection hidden="1"/>
    </xf>
    <xf numFmtId="0" fontId="1" fillId="0" borderId="23" xfId="0" applyFont="1" applyBorder="1" applyAlignment="1" applyProtection="1">
      <alignment horizontal="center" vertical="center" wrapText="1"/>
      <protection hidden="1"/>
    </xf>
    <xf numFmtId="0" fontId="0" fillId="0" borderId="24" xfId="0" applyBorder="1" applyAlignment="1">
      <alignment vertical="center" wrapText="1"/>
    </xf>
    <xf numFmtId="0" fontId="13" fillId="0" borderId="24" xfId="0" applyFont="1" applyBorder="1" applyAlignment="1" applyProtection="1">
      <alignment horizontal="center" vertical="center" wrapText="1"/>
      <protection hidden="1"/>
    </xf>
    <xf numFmtId="0" fontId="0" fillId="0" borderId="25" xfId="0" applyBorder="1" applyAlignment="1">
      <alignment vertical="center" wrapText="1"/>
    </xf>
  </cellXfs>
  <cellStyles count="1">
    <cellStyle name="Standard"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275167</xdr:colOff>
      <xdr:row>14</xdr:row>
      <xdr:rowOff>20108</xdr:rowOff>
    </xdr:from>
    <xdr:to>
      <xdr:col>21</xdr:col>
      <xdr:colOff>370025</xdr:colOff>
      <xdr:row>18</xdr:row>
      <xdr:rowOff>292630</xdr:rowOff>
    </xdr:to>
    <xdr:pic>
      <xdr:nvPicPr>
        <xdr:cNvPr id="7" name="Grafik 6">
          <a:extLst>
            <a:ext uri="{FF2B5EF4-FFF2-40B4-BE49-F238E27FC236}">
              <a16:creationId xmlns:a16="http://schemas.microsoft.com/office/drawing/2014/main" id="{14E5BCA9-3AF1-4255-A3BC-4B3AA83FAED1}"/>
            </a:ext>
          </a:extLst>
        </xdr:cNvPr>
        <xdr:cNvPicPr>
          <a:picLocks noChangeAspect="1"/>
        </xdr:cNvPicPr>
      </xdr:nvPicPr>
      <xdr:blipFill>
        <a:blip xmlns:r="http://schemas.openxmlformats.org/officeDocument/2006/relationships" r:embed="rId1"/>
        <a:stretch>
          <a:fillRect/>
        </a:stretch>
      </xdr:blipFill>
      <xdr:spPr>
        <a:xfrm>
          <a:off x="12287250" y="4835525"/>
          <a:ext cx="3904858" cy="1955272"/>
        </a:xfrm>
        <a:prstGeom prst="rect">
          <a:avLst/>
        </a:prstGeom>
      </xdr:spPr>
    </xdr:pic>
    <xdr:clientData/>
  </xdr:twoCellAnchor>
  <xdr:twoCellAnchor editAs="oneCell">
    <xdr:from>
      <xdr:col>11</xdr:col>
      <xdr:colOff>21168</xdr:colOff>
      <xdr:row>14</xdr:row>
      <xdr:rowOff>5556</xdr:rowOff>
    </xdr:from>
    <xdr:to>
      <xdr:col>16</xdr:col>
      <xdr:colOff>247951</xdr:colOff>
      <xdr:row>18</xdr:row>
      <xdr:rowOff>266171</xdr:rowOff>
    </xdr:to>
    <xdr:pic>
      <xdr:nvPicPr>
        <xdr:cNvPr id="8" name="Grafik 7">
          <a:extLst>
            <a:ext uri="{FF2B5EF4-FFF2-40B4-BE49-F238E27FC236}">
              <a16:creationId xmlns:a16="http://schemas.microsoft.com/office/drawing/2014/main" id="{252777C0-20CE-4C69-968A-F617AA78B81E}"/>
            </a:ext>
          </a:extLst>
        </xdr:cNvPr>
        <xdr:cNvPicPr>
          <a:picLocks noChangeAspect="1"/>
        </xdr:cNvPicPr>
      </xdr:nvPicPr>
      <xdr:blipFill>
        <a:blip xmlns:r="http://schemas.openxmlformats.org/officeDocument/2006/relationships" r:embed="rId2"/>
        <a:stretch>
          <a:fillRect/>
        </a:stretch>
      </xdr:blipFill>
      <xdr:spPr>
        <a:xfrm>
          <a:off x="8223251" y="4820973"/>
          <a:ext cx="4036783" cy="19433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Q58"/>
  <sheetViews>
    <sheetView tabSelected="1" zoomScale="90" zoomScaleNormal="90" workbookViewId="0">
      <selection activeCell="I5" sqref="I5"/>
    </sheetView>
  </sheetViews>
  <sheetFormatPr baseColWidth="10" defaultColWidth="11.42578125" defaultRowHeight="15" x14ac:dyDescent="0.25"/>
  <cols>
    <col min="1" max="1" width="10" style="2" customWidth="1"/>
    <col min="2" max="2" width="15.28515625" style="3" customWidth="1"/>
    <col min="3" max="3" width="77.42578125" style="2" customWidth="1"/>
    <col min="4" max="4" width="9" style="3" hidden="1" customWidth="1"/>
    <col min="5" max="5" width="0.140625" style="3" customWidth="1"/>
    <col min="6" max="6" width="9.7109375" style="3" hidden="1" customWidth="1"/>
    <col min="7" max="7" width="9.42578125" style="3" hidden="1" customWidth="1"/>
    <col min="8" max="8" width="8.85546875" style="4" hidden="1" customWidth="1"/>
    <col min="9" max="9" width="13.140625" style="3" customWidth="1"/>
    <col min="10" max="10" width="10.42578125" style="2" hidden="1" customWidth="1"/>
    <col min="11" max="11" width="7" style="2" customWidth="1"/>
    <col min="12" max="16384" width="11.42578125" style="2"/>
  </cols>
  <sheetData>
    <row r="1" spans="2:17" ht="18" customHeight="1" x14ac:dyDescent="0.25"/>
    <row r="2" spans="2:17" ht="119.25" customHeight="1" x14ac:dyDescent="0.25">
      <c r="B2" s="71" t="s">
        <v>34</v>
      </c>
      <c r="C2" s="72"/>
      <c r="D2" s="72"/>
      <c r="E2" s="72"/>
      <c r="F2" s="72"/>
      <c r="G2" s="72"/>
      <c r="H2" s="72"/>
      <c r="I2" s="72"/>
      <c r="J2" s="72"/>
      <c r="K2" s="72"/>
      <c r="L2" s="72"/>
      <c r="M2" s="72"/>
      <c r="N2" s="72"/>
      <c r="O2" s="65"/>
      <c r="P2" s="65"/>
      <c r="Q2" s="65"/>
    </row>
    <row r="3" spans="2:17" ht="18.75" customHeight="1" thickBot="1" x14ac:dyDescent="0.3">
      <c r="D3" s="2"/>
    </row>
    <row r="4" spans="2:17" ht="48" customHeight="1" thickBot="1" x14ac:dyDescent="0.3">
      <c r="B4" s="5" t="s">
        <v>0</v>
      </c>
      <c r="C4" s="6" t="s">
        <v>1</v>
      </c>
      <c r="D4" s="7" t="s">
        <v>2</v>
      </c>
      <c r="E4" s="7" t="s">
        <v>3</v>
      </c>
      <c r="F4" s="5"/>
      <c r="G4" s="5"/>
      <c r="H4" s="5"/>
      <c r="I4" s="5" t="s">
        <v>4</v>
      </c>
      <c r="J4" s="36"/>
      <c r="L4" s="61" t="s">
        <v>5</v>
      </c>
      <c r="M4" s="62"/>
      <c r="N4" s="62"/>
      <c r="O4" s="62"/>
      <c r="P4" s="62"/>
      <c r="Q4" s="63"/>
    </row>
    <row r="5" spans="2:17" ht="50.25" customHeight="1" thickBot="1" x14ac:dyDescent="0.3">
      <c r="B5" s="8">
        <v>30</v>
      </c>
      <c r="C5" s="9" t="s">
        <v>35</v>
      </c>
      <c r="D5" s="10">
        <v>270</v>
      </c>
      <c r="E5" s="10">
        <f t="shared" ref="E5:E11" si="0">D5*I5</f>
        <v>0</v>
      </c>
      <c r="F5" s="11"/>
      <c r="G5" s="11"/>
      <c r="H5" s="12"/>
      <c r="I5" s="45"/>
      <c r="J5" s="67" t="str">
        <f>IF(I28&gt;5,"Max. 5 Geräte"," ")</f>
        <v xml:space="preserve"> </v>
      </c>
      <c r="K5" s="35"/>
      <c r="L5" s="64"/>
      <c r="M5" s="65"/>
      <c r="N5" s="65"/>
      <c r="O5" s="65"/>
      <c r="P5" s="65"/>
      <c r="Q5" s="66"/>
    </row>
    <row r="6" spans="2:17" ht="24.95" customHeight="1" thickBot="1" x14ac:dyDescent="0.3">
      <c r="B6" s="13">
        <v>40</v>
      </c>
      <c r="C6" s="14" t="s">
        <v>36</v>
      </c>
      <c r="D6" s="15">
        <v>373</v>
      </c>
      <c r="E6" s="16">
        <f t="shared" si="0"/>
        <v>0</v>
      </c>
      <c r="F6" s="17"/>
      <c r="G6" s="17"/>
      <c r="H6" s="18"/>
      <c r="I6" s="1"/>
      <c r="J6" s="68"/>
      <c r="L6" s="73" t="s">
        <v>6</v>
      </c>
      <c r="M6" s="74"/>
      <c r="N6" s="74"/>
      <c r="O6" s="74"/>
      <c r="P6" s="75">
        <f>IF(F22&lt;10,E22+F23+G23+H23+I23+J23+K23+L23+M23+N23+O23,"max. 9 Geräte")</f>
        <v>0</v>
      </c>
      <c r="Q6" s="76"/>
    </row>
    <row r="7" spans="2:17" ht="24.95" customHeight="1" thickBot="1" x14ac:dyDescent="0.3">
      <c r="B7" s="19"/>
      <c r="C7" s="20" t="s">
        <v>37</v>
      </c>
      <c r="D7" s="21">
        <v>373</v>
      </c>
      <c r="E7" s="22">
        <f t="shared" si="0"/>
        <v>0</v>
      </c>
      <c r="F7" s="17"/>
      <c r="G7" s="17"/>
      <c r="H7" s="18"/>
      <c r="I7" s="1"/>
      <c r="J7" s="68"/>
      <c r="L7" s="57"/>
      <c r="M7" s="55"/>
      <c r="N7" s="55"/>
      <c r="O7" s="55"/>
      <c r="P7" s="55"/>
      <c r="Q7" s="56"/>
    </row>
    <row r="8" spans="2:17" ht="23.25" customHeight="1" thickBot="1" x14ac:dyDescent="0.3">
      <c r="B8" s="8">
        <v>60</v>
      </c>
      <c r="C8" s="48" t="s">
        <v>38</v>
      </c>
      <c r="D8" s="10">
        <v>560</v>
      </c>
      <c r="E8" s="10">
        <f t="shared" si="0"/>
        <v>0</v>
      </c>
      <c r="F8" s="17"/>
      <c r="G8" s="17"/>
      <c r="H8" s="18"/>
      <c r="I8" s="46"/>
      <c r="J8" s="69"/>
      <c r="L8" s="73" t="s">
        <v>7</v>
      </c>
      <c r="M8" s="74"/>
      <c r="N8" s="74"/>
      <c r="O8" s="74"/>
      <c r="P8" s="75">
        <f>IF(P6=0,0,490)</f>
        <v>0</v>
      </c>
      <c r="Q8" s="76"/>
    </row>
    <row r="9" spans="2:17" s="23" customFormat="1" ht="0.75" hidden="1" customHeight="1" x14ac:dyDescent="0.25">
      <c r="B9" s="8"/>
      <c r="C9" s="48"/>
      <c r="D9" s="10">
        <v>560</v>
      </c>
      <c r="E9" s="10">
        <f t="shared" si="0"/>
        <v>0</v>
      </c>
      <c r="F9" s="24"/>
      <c r="G9" s="24"/>
      <c r="H9" s="25"/>
      <c r="I9" s="1"/>
      <c r="J9" s="69"/>
      <c r="L9" s="33"/>
      <c r="M9" s="33"/>
      <c r="N9" s="33"/>
      <c r="O9" s="33"/>
      <c r="P9" s="33"/>
      <c r="Q9" s="33"/>
    </row>
    <row r="10" spans="2:17" ht="24.75" hidden="1" customHeight="1" x14ac:dyDescent="0.25">
      <c r="B10" s="8"/>
      <c r="C10" s="9"/>
      <c r="D10" s="10">
        <v>560</v>
      </c>
      <c r="E10" s="10">
        <f t="shared" si="0"/>
        <v>0</v>
      </c>
      <c r="F10" s="17"/>
      <c r="G10" s="17"/>
      <c r="H10" s="18"/>
      <c r="I10" s="1"/>
      <c r="J10" s="69"/>
      <c r="L10" s="8"/>
      <c r="M10" s="33"/>
      <c r="N10" s="33"/>
      <c r="O10" s="33"/>
      <c r="P10" s="8"/>
      <c r="Q10" s="33"/>
    </row>
    <row r="11" spans="2:17" ht="0.75" customHeight="1" x14ac:dyDescent="0.25">
      <c r="B11" s="8"/>
      <c r="C11" s="9"/>
      <c r="D11" s="10">
        <v>560</v>
      </c>
      <c r="E11" s="10">
        <f t="shared" si="0"/>
        <v>0</v>
      </c>
      <c r="F11" s="17"/>
      <c r="G11" s="17"/>
      <c r="H11" s="18"/>
      <c r="I11" s="49"/>
      <c r="J11" s="69"/>
      <c r="L11" s="70" t="s">
        <v>8</v>
      </c>
      <c r="M11" s="65"/>
      <c r="N11" s="65"/>
      <c r="O11" s="65"/>
      <c r="P11" s="65"/>
      <c r="Q11" s="65"/>
    </row>
    <row r="12" spans="2:17" ht="24.95" customHeight="1" x14ac:dyDescent="0.25">
      <c r="B12" s="38">
        <v>70</v>
      </c>
      <c r="C12" s="51" t="s">
        <v>39</v>
      </c>
      <c r="D12" s="39">
        <v>680</v>
      </c>
      <c r="E12" s="40">
        <f>D12*I12</f>
        <v>0</v>
      </c>
      <c r="F12" s="52"/>
      <c r="G12" s="52"/>
      <c r="H12" s="53"/>
      <c r="I12" s="1"/>
      <c r="J12" s="69"/>
      <c r="L12" s="8"/>
      <c r="M12" s="8"/>
      <c r="N12" s="8"/>
      <c r="O12" s="8"/>
      <c r="P12" s="8"/>
      <c r="Q12" s="8"/>
    </row>
    <row r="13" spans="2:17" ht="24.75" hidden="1" customHeight="1" x14ac:dyDescent="0.25">
      <c r="B13" s="8"/>
      <c r="C13" s="9"/>
      <c r="D13" s="10">
        <v>680</v>
      </c>
      <c r="E13" s="10">
        <f>PRODUCT(D13*I13)</f>
        <v>0</v>
      </c>
      <c r="F13" s="17"/>
      <c r="G13" s="17"/>
      <c r="H13" s="18"/>
      <c r="I13" s="50"/>
      <c r="J13" s="68"/>
      <c r="L13" s="58"/>
      <c r="M13" s="59"/>
      <c r="N13" s="60"/>
      <c r="O13" s="32"/>
      <c r="P13" s="3"/>
      <c r="Q13" s="4"/>
    </row>
    <row r="14" spans="2:17" ht="24.95" customHeight="1" x14ac:dyDescent="0.25">
      <c r="B14" s="38">
        <v>90</v>
      </c>
      <c r="C14" s="51" t="s">
        <v>40</v>
      </c>
      <c r="D14" s="39">
        <v>886</v>
      </c>
      <c r="E14" s="40">
        <f>PRODUCT(D14*I14)</f>
        <v>0</v>
      </c>
      <c r="F14" s="52"/>
      <c r="G14" s="52"/>
      <c r="H14" s="54"/>
      <c r="I14" s="1"/>
      <c r="J14" s="69"/>
      <c r="K14" s="34"/>
      <c r="L14" s="70" t="s">
        <v>8</v>
      </c>
      <c r="M14" s="65"/>
      <c r="N14" s="65"/>
      <c r="O14" s="65"/>
      <c r="P14" s="65"/>
      <c r="Q14" s="65"/>
    </row>
    <row r="15" spans="2:17" ht="24.95" customHeight="1" thickBot="1" x14ac:dyDescent="0.3">
      <c r="B15" s="8"/>
      <c r="C15" s="9"/>
      <c r="D15" s="10"/>
      <c r="E15" s="10"/>
      <c r="F15" s="17"/>
      <c r="G15" s="17"/>
      <c r="H15" s="18"/>
      <c r="J15" s="44"/>
      <c r="K15" s="33"/>
      <c r="L15"/>
    </row>
    <row r="16" spans="2:17" ht="40.5" customHeight="1" thickBot="1" x14ac:dyDescent="0.3">
      <c r="B16" s="8"/>
      <c r="C16" s="6" t="s">
        <v>10</v>
      </c>
      <c r="D16" s="47" t="s">
        <v>11</v>
      </c>
      <c r="E16" s="10"/>
      <c r="G16" s="17"/>
      <c r="I16" s="26"/>
      <c r="J16" s="43"/>
      <c r="L16"/>
    </row>
    <row r="17" spans="2:15" ht="42" customHeight="1" x14ac:dyDescent="0.25">
      <c r="B17" s="38" t="s">
        <v>12</v>
      </c>
      <c r="C17" s="21" t="s">
        <v>13</v>
      </c>
      <c r="D17" s="39">
        <v>99</v>
      </c>
      <c r="E17" s="40">
        <f>PRODUCT(D17*I17)</f>
        <v>0</v>
      </c>
      <c r="F17" s="41" t="s">
        <v>14</v>
      </c>
      <c r="G17" s="41"/>
      <c r="H17" s="42"/>
      <c r="I17" s="1"/>
      <c r="J17" s="43"/>
    </row>
    <row r="18" spans="2:15" ht="24.95" customHeight="1" x14ac:dyDescent="0.25">
      <c r="B18" s="8"/>
      <c r="C18" s="9"/>
      <c r="D18" s="10"/>
      <c r="E18" s="10"/>
      <c r="F18" s="17"/>
      <c r="G18" s="17"/>
      <c r="H18" s="18"/>
      <c r="J18" s="43"/>
    </row>
    <row r="19" spans="2:15" ht="24.95" customHeight="1" x14ac:dyDescent="0.25">
      <c r="B19" s="8"/>
      <c r="C19" s="9"/>
      <c r="D19" s="10"/>
      <c r="E19" s="10"/>
      <c r="F19" s="17"/>
      <c r="G19" s="17"/>
      <c r="H19" s="18"/>
      <c r="J19" s="43"/>
    </row>
    <row r="20" spans="2:15" ht="24.95" customHeight="1" x14ac:dyDescent="0.25">
      <c r="B20" s="8"/>
      <c r="C20" s="9"/>
      <c r="D20" s="10"/>
      <c r="E20" s="10"/>
      <c r="F20" s="17"/>
      <c r="G20" s="17"/>
      <c r="H20" s="18"/>
      <c r="J20" s="43"/>
    </row>
    <row r="21" spans="2:15" ht="16.5" customHeight="1" x14ac:dyDescent="0.25">
      <c r="B21" s="8"/>
      <c r="C21" s="9"/>
      <c r="D21" s="10"/>
      <c r="E21" s="10"/>
      <c r="F21" s="17"/>
      <c r="G21" s="17"/>
      <c r="H21" s="18"/>
      <c r="J21" s="43"/>
    </row>
    <row r="22" spans="2:15" ht="21.75" customHeight="1" x14ac:dyDescent="0.25">
      <c r="B22" s="8"/>
      <c r="C22" s="9"/>
      <c r="D22" s="10"/>
      <c r="E22" s="10">
        <f>SUM(E5:E8,E12,E14,E17)</f>
        <v>0</v>
      </c>
      <c r="F22" s="17">
        <f>SUM(I5:I8,I12,I14,I17)</f>
        <v>0</v>
      </c>
      <c r="G22" s="17"/>
      <c r="H22" s="18"/>
      <c r="I22" s="32"/>
    </row>
    <row r="23" spans="2:15" ht="21.75" hidden="1" customHeight="1" x14ac:dyDescent="0.25">
      <c r="F23" s="3">
        <f>IF(F22=0,0,0)</f>
        <v>0</v>
      </c>
      <c r="G23" s="3">
        <f>IF(F22=1,0,0)</f>
        <v>0</v>
      </c>
      <c r="H23" s="4">
        <f>IF(F22=2,14,0)</f>
        <v>0</v>
      </c>
      <c r="I23" s="3">
        <f>IF(F22=3,28,0)</f>
        <v>0</v>
      </c>
      <c r="J23" s="2">
        <f>IF(F22=4,42,0)</f>
        <v>0</v>
      </c>
      <c r="K23" s="2">
        <f>IF(F22=5,56,0)</f>
        <v>0</v>
      </c>
      <c r="L23" s="2">
        <f>IF(F22=6,70,0)</f>
        <v>0</v>
      </c>
      <c r="M23" s="2">
        <f>IF(F22=7,84,0)</f>
        <v>0</v>
      </c>
      <c r="N23" s="2">
        <f>IF(F22=8,98,0)</f>
        <v>0</v>
      </c>
      <c r="O23" s="2">
        <f>IF(F22=9,112,0)</f>
        <v>0</v>
      </c>
    </row>
    <row r="24" spans="2:15" ht="26.25" customHeight="1" x14ac:dyDescent="0.25">
      <c r="K24" s="27"/>
    </row>
    <row r="25" spans="2:15" ht="23.25" customHeight="1" x14ac:dyDescent="0.25">
      <c r="C25" s="37"/>
      <c r="D25" s="10"/>
      <c r="E25" s="10"/>
      <c r="F25" s="17"/>
      <c r="G25" s="17"/>
      <c r="K25" s="27"/>
    </row>
    <row r="26" spans="2:15" ht="45.75" customHeight="1" x14ac:dyDescent="0.25">
      <c r="B26" s="8"/>
      <c r="C26" s="9"/>
      <c r="D26" s="10"/>
      <c r="E26" s="10"/>
      <c r="F26" s="17"/>
      <c r="G26" s="17"/>
      <c r="I26" s="26"/>
      <c r="K26" s="27"/>
    </row>
    <row r="27" spans="2:15" ht="29.25" customHeight="1" x14ac:dyDescent="0.25">
      <c r="B27" s="8"/>
      <c r="C27" s="9"/>
      <c r="D27" s="10"/>
      <c r="E27" s="10"/>
      <c r="F27" s="17"/>
      <c r="G27" s="17"/>
      <c r="I27" s="26"/>
    </row>
    <row r="28" spans="2:15" ht="25.5" customHeight="1" x14ac:dyDescent="0.25"/>
    <row r="29" spans="2:15" ht="21" customHeight="1" x14ac:dyDescent="0.25">
      <c r="D29" s="2"/>
      <c r="H29" s="28"/>
    </row>
    <row r="30" spans="2:15" ht="28.5" customHeight="1" x14ac:dyDescent="0.25">
      <c r="D30" s="2"/>
      <c r="H30" s="28"/>
      <c r="I30" s="31"/>
    </row>
    <row r="31" spans="2:15" ht="46.5" customHeight="1" x14ac:dyDescent="0.25">
      <c r="D31" s="2"/>
      <c r="H31" s="28"/>
      <c r="I31" s="29"/>
    </row>
    <row r="32" spans="2:15" ht="43.5" customHeight="1" x14ac:dyDescent="0.25"/>
    <row r="33" spans="2:2" ht="38.25" customHeight="1" x14ac:dyDescent="0.25">
      <c r="B33" s="8"/>
    </row>
    <row r="34" spans="2:2" ht="38.25" customHeight="1" x14ac:dyDescent="0.25">
      <c r="B34" s="30"/>
    </row>
    <row r="35" spans="2:2" ht="42" customHeight="1" x14ac:dyDescent="0.25"/>
    <row r="36" spans="2:2" ht="43.5" customHeight="1" x14ac:dyDescent="0.25"/>
    <row r="37" spans="2:2" ht="38.25" customHeight="1" x14ac:dyDescent="0.25">
      <c r="B37" s="8"/>
    </row>
    <row r="38" spans="2:2" ht="38.25" customHeight="1" x14ac:dyDescent="0.25">
      <c r="B38" s="30"/>
    </row>
    <row r="58" spans="9:9" x14ac:dyDescent="0.25">
      <c r="I58" s="2"/>
    </row>
  </sheetData>
  <sheetProtection algorithmName="SHA-512" hashValue="Q/NkfR0/72fODrEgwVjn1zO2hQ2FziEA1x3WWHZ+/61jrs0Bgy199R5nLHH4lOBUdBBTl5dABITCl6y/uykcSg==" saltValue="h0DrGtY7u7LFR5YJsaasaQ==" spinCount="100000" sheet="1" objects="1" scenarios="1" selectLockedCells="1"/>
  <protectedRanges>
    <protectedRange sqref="M2 I5:I14" name="Bereich1"/>
  </protectedRanges>
  <mergeCells count="10">
    <mergeCell ref="L13:N13"/>
    <mergeCell ref="L4:Q5"/>
    <mergeCell ref="J5:J14"/>
    <mergeCell ref="L11:Q11"/>
    <mergeCell ref="B2:Q2"/>
    <mergeCell ref="L6:O6"/>
    <mergeCell ref="P6:Q6"/>
    <mergeCell ref="L8:O8"/>
    <mergeCell ref="P8:Q8"/>
    <mergeCell ref="L14:Q14"/>
  </mergeCells>
  <dataValidations count="3">
    <dataValidation type="list" showInputMessage="1" showErrorMessage="1" error="Max. 2 Geräte möglich" sqref="O95" xr:uid="{00000000-0002-0000-0000-000000000000}">
      <formula1>Anzahlaussenliegende</formula1>
    </dataValidation>
    <dataValidation type="list" allowBlank="1" showInputMessage="1" showErrorMessage="1" error="Max. 5 " sqref="I5:I14" xr:uid="{00000000-0002-0000-0000-000001000000}">
      <formula1>"0,1,2,3,4,5"</formula1>
    </dataValidation>
    <dataValidation type="list" allowBlank="1" showInputMessage="1" showErrorMessage="1" errorTitle="Max. 4 Geräte" error="Max. 4 Geräte" promptTitle="max. Anzahl Geräte" sqref="I17" xr:uid="{00000000-0002-0000-0000-000002000000}">
      <formula1>"0,1,2,3,4"</formula1>
    </dataValidation>
  </dataValidations>
  <pageMargins left="0.25" right="0.25" top="0.75" bottom="0.75" header="0.3" footer="0.3"/>
  <pageSetup paperSize="8" scale="8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D20"/>
  <sheetViews>
    <sheetView workbookViewId="0">
      <selection activeCell="D14" sqref="D14"/>
    </sheetView>
  </sheetViews>
  <sheetFormatPr baseColWidth="10" defaultColWidth="11.42578125" defaultRowHeight="15" x14ac:dyDescent="0.25"/>
  <cols>
    <col min="4" max="4" width="39.140625" customWidth="1"/>
  </cols>
  <sheetData>
    <row r="1" spans="1:4" ht="22.5" customHeight="1" x14ac:dyDescent="0.25">
      <c r="A1">
        <v>0</v>
      </c>
      <c r="B1">
        <v>0</v>
      </c>
      <c r="D1" t="s">
        <v>15</v>
      </c>
    </row>
    <row r="2" spans="1:4" ht="22.5" customHeight="1" x14ac:dyDescent="0.25">
      <c r="A2">
        <v>1</v>
      </c>
      <c r="B2">
        <v>1</v>
      </c>
      <c r="D2" t="s">
        <v>16</v>
      </c>
    </row>
    <row r="3" spans="1:4" ht="22.5" customHeight="1" x14ac:dyDescent="0.25">
      <c r="A3">
        <v>2</v>
      </c>
      <c r="B3">
        <v>2</v>
      </c>
      <c r="D3" t="s">
        <v>17</v>
      </c>
    </row>
    <row r="4" spans="1:4" ht="22.5" customHeight="1" x14ac:dyDescent="0.25">
      <c r="B4">
        <v>3</v>
      </c>
      <c r="D4" t="s">
        <v>18</v>
      </c>
    </row>
    <row r="5" spans="1:4" ht="22.5" customHeight="1" x14ac:dyDescent="0.25">
      <c r="B5">
        <v>4</v>
      </c>
      <c r="D5" t="s">
        <v>19</v>
      </c>
    </row>
    <row r="6" spans="1:4" ht="22.5" customHeight="1" x14ac:dyDescent="0.25">
      <c r="D6" t="s">
        <v>20</v>
      </c>
    </row>
    <row r="7" spans="1:4" ht="22.5" customHeight="1" x14ac:dyDescent="0.25">
      <c r="D7" t="s">
        <v>21</v>
      </c>
    </row>
    <row r="8" spans="1:4" ht="22.5" customHeight="1" x14ac:dyDescent="0.25">
      <c r="D8" t="s">
        <v>22</v>
      </c>
    </row>
    <row r="9" spans="1:4" ht="22.5" customHeight="1" x14ac:dyDescent="0.25">
      <c r="D9" t="s">
        <v>23</v>
      </c>
    </row>
    <row r="10" spans="1:4" ht="22.5" customHeight="1" x14ac:dyDescent="0.25">
      <c r="D10" t="s">
        <v>9</v>
      </c>
    </row>
    <row r="11" spans="1:4" ht="22.5" customHeight="1" x14ac:dyDescent="0.25">
      <c r="D11" t="s">
        <v>24</v>
      </c>
    </row>
    <row r="12" spans="1:4" ht="22.5" customHeight="1" x14ac:dyDescent="0.25">
      <c r="D12" t="s">
        <v>25</v>
      </c>
    </row>
    <row r="13" spans="1:4" ht="22.5" customHeight="1" x14ac:dyDescent="0.25">
      <c r="D13" t="s">
        <v>26</v>
      </c>
    </row>
    <row r="14" spans="1:4" ht="22.5" customHeight="1" x14ac:dyDescent="0.25">
      <c r="D14" t="s">
        <v>27</v>
      </c>
    </row>
    <row r="15" spans="1:4" ht="22.5" customHeight="1" x14ac:dyDescent="0.25">
      <c r="D15" t="s">
        <v>28</v>
      </c>
    </row>
    <row r="16" spans="1:4" ht="22.5" customHeight="1" x14ac:dyDescent="0.25">
      <c r="D16" t="s">
        <v>29</v>
      </c>
    </row>
    <row r="17" spans="4:4" ht="22.5" customHeight="1" x14ac:dyDescent="0.25">
      <c r="D17" t="s">
        <v>30</v>
      </c>
    </row>
    <row r="18" spans="4:4" ht="22.5" customHeight="1" x14ac:dyDescent="0.25">
      <c r="D18" t="s">
        <v>31</v>
      </c>
    </row>
    <row r="19" spans="4:4" ht="22.5" customHeight="1" x14ac:dyDescent="0.25">
      <c r="D19" t="s">
        <v>32</v>
      </c>
    </row>
    <row r="20" spans="4:4" ht="22.5" customHeight="1" x14ac:dyDescent="0.25">
      <c r="D20" t="s">
        <v>33</v>
      </c>
    </row>
  </sheetData>
  <sheetProtection algorithmName="SHA-512" hashValue="RMDqVq+Z7kKiU/pB/e9SQl4/+nZldJ4QyFQ3/A4VL4VfuwInfclRN/5O9qV5PVSLWUmv4kfwESy1vcOWIOjdGg==" saltValue="+2kHY+WoqsEIh+B48EA0wA==" spinCount="100000" sheet="1" objects="1" scenarios="1"/>
  <dataValidations count="1">
    <dataValidation type="list" allowBlank="1" showInputMessage="1" showErrorMessage="1" sqref="A1:A3" xr:uid="{00000000-0002-0000-0100-000000000000}">
      <formula1>"Auswahl aussenliegend 2.0"</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4D909F8A6CE944F957A74A479322871" ma:contentTypeVersion="14" ma:contentTypeDescription="Ein neues Dokument erstellen." ma:contentTypeScope="" ma:versionID="9f872f89c9fff050b97b3624849e99c8">
  <xsd:schema xmlns:xsd="http://www.w3.org/2001/XMLSchema" xmlns:xs="http://www.w3.org/2001/XMLSchema" xmlns:p="http://schemas.microsoft.com/office/2006/metadata/properties" xmlns:ns2="4f1bb72f-3a60-46c7-85e9-1b6ec877b0da" xmlns:ns3="c9f4307f-53ef-4929-83e9-1175d04093e4" targetNamespace="http://schemas.microsoft.com/office/2006/metadata/properties" ma:root="true" ma:fieldsID="b40a165308ef5b631b8f210b72d485be" ns2:_="" ns3:_="">
    <xsd:import namespace="4f1bb72f-3a60-46c7-85e9-1b6ec877b0da"/>
    <xsd:import namespace="c9f4307f-53ef-4929-83e9-1175d04093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bb72f-3a60-46c7-85e9-1b6ec877b0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b3d23171-c125-4fdc-8e05-8e2325a360a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f4307f-53ef-4929-83e9-1175d04093e4"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8" nillable="true" ma:displayName="Taxonomy Catch All Column" ma:hidden="true" ma:list="{de6d6bc8-1619-44ea-9b40-352ce0b8b90e}" ma:internalName="TaxCatchAll" ma:showField="CatchAllData" ma:web="c9f4307f-53ef-4929-83e9-1175d04093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f1bb72f-3a60-46c7-85e9-1b6ec877b0da">
      <Terms xmlns="http://schemas.microsoft.com/office/infopath/2007/PartnerControls"/>
    </lcf76f155ced4ddcb4097134ff3c332f>
    <TaxCatchAll xmlns="c9f4307f-53ef-4929-83e9-1175d04093e4" xsi:nil="true"/>
  </documentManagement>
</p:properties>
</file>

<file path=customXml/itemProps1.xml><?xml version="1.0" encoding="utf-8"?>
<ds:datastoreItem xmlns:ds="http://schemas.openxmlformats.org/officeDocument/2006/customXml" ds:itemID="{8DB23B79-A229-4D87-BDA8-46969AC92091}">
  <ds:schemaRefs>
    <ds:schemaRef ds:uri="http://schemas.microsoft.com/sharepoint/v3/contenttype/forms"/>
  </ds:schemaRefs>
</ds:datastoreItem>
</file>

<file path=customXml/itemProps2.xml><?xml version="1.0" encoding="utf-8"?>
<ds:datastoreItem xmlns:ds="http://schemas.openxmlformats.org/officeDocument/2006/customXml" ds:itemID="{6A4DCD99-D674-4F23-833F-06F09407FE6D}"/>
</file>

<file path=customXml/itemProps3.xml><?xml version="1.0" encoding="utf-8"?>
<ds:datastoreItem xmlns:ds="http://schemas.openxmlformats.org/officeDocument/2006/customXml" ds:itemID="{AD6B4AD0-7407-4AA5-B0CA-28564C3B4686}">
  <ds:schemaRefs>
    <ds:schemaRef ds:uri="http://schemas.microsoft.com/office/2006/metadata/properties"/>
    <ds:schemaRef ds:uri="http://schemas.microsoft.com/office/infopath/2007/PartnerControls"/>
    <ds:schemaRef ds:uri="257fe046-569a-41f0-8213-1711aab76f48"/>
    <ds:schemaRef ds:uri="31e5ab3d-faf8-4639-b0b1-e2862045f74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5</vt:i4>
      </vt:variant>
    </vt:vector>
  </HeadingPairs>
  <TitlesOfParts>
    <vt:vector size="7" baseType="lpstr">
      <vt:lpstr>Ausschnitt GK und DSMS</vt:lpstr>
      <vt:lpstr>Tabelle1</vt:lpstr>
      <vt:lpstr>Anzahl</vt:lpstr>
      <vt:lpstr>Anzahlaussenliegende</vt:lpstr>
      <vt:lpstr>AnzahlaussenliegenderDSMS</vt:lpstr>
      <vt:lpstr>AnzahlDSMS</vt:lpstr>
      <vt:lpstr>DSMSAnzahl</vt:lpstr>
    </vt:vector>
  </TitlesOfParts>
  <Manager/>
  <Company>V-ZUG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Max.Zollinger@vzug.com</dc:creator>
  <cp:keywords/>
  <dc:description/>
  <cp:lastModifiedBy>Max Zollinger</cp:lastModifiedBy>
  <cp:revision/>
  <dcterms:created xsi:type="dcterms:W3CDTF">2012-05-29T09:30:43Z</dcterms:created>
  <dcterms:modified xsi:type="dcterms:W3CDTF">2024-06-19T12:32:24Z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0x010100C4D909F8A6CE944F957A74A479322871</vt:lpwstr>
  </property>
  <property fmtid="{D5CDD505-2E9C-101B-9397-08002B2CF9AE}" pid="3" name="MediaServiceImageTags">
    <vt:lpwstr/>
  </property>
</Properties>
</file>