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29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v-zug.ch\department\SAC\Service &amp; Support International\Tech. doc\Projekt Berechnungstools\Bestehendes Tool GK\Zur Veröffentlichung\"/>
    </mc:Choice>
  </mc:AlternateContent>
  <bookViews>
    <workbookView xWindow="120" yWindow="90" windowWidth="18915" windowHeight="12330"/>
  </bookViews>
  <sheets>
    <sheet name="Ausschnitt GK und DSMS" sheetId="2" r:id="rId1"/>
    <sheet name="Tabelle1" sheetId="3" r:id="rId2"/>
  </sheets>
  <definedNames>
    <definedName name="Anzahl">Tabelle1!$A$2:$A$3</definedName>
    <definedName name="Anzahlaussenliegende">Tabelle1!$A$1:$A$3</definedName>
    <definedName name="AnzahlaussenliegenderDSMS">Tabelle1!$A$2:$A$3</definedName>
    <definedName name="AnzahlDSMS">Tabelle1!$A$2:$A$3</definedName>
    <definedName name="DSMSAnzahl">Tabelle1!$B$1:$B$5</definedName>
  </definedNames>
  <calcPr calcId="171027"/>
</workbook>
</file>

<file path=xl/calcChain.xml><?xml version="1.0" encoding="utf-8"?>
<calcChain xmlns="http://schemas.openxmlformats.org/spreadsheetml/2006/main">
  <c r="F22" i="2" l="1"/>
  <c r="L23" i="2" l="1"/>
  <c r="O23" i="2"/>
  <c r="H23" i="2"/>
  <c r="I23" i="2"/>
  <c r="M23" i="2"/>
  <c r="F23" i="2"/>
  <c r="J23" i="2"/>
  <c r="N23" i="2"/>
  <c r="G23" i="2"/>
  <c r="K23" i="2"/>
  <c r="J5" i="2" l="1"/>
  <c r="E17" i="2" l="1"/>
  <c r="E14" i="2" l="1"/>
  <c r="E12" i="2"/>
  <c r="E13" i="2"/>
  <c r="E11" i="2"/>
  <c r="E10" i="2"/>
  <c r="E9" i="2"/>
  <c r="E8" i="2"/>
  <c r="E7" i="2"/>
  <c r="E6" i="2"/>
  <c r="E5" i="2"/>
  <c r="E22" i="2" l="1"/>
  <c r="P6" i="2" s="1"/>
  <c r="P8" i="2" l="1"/>
</calcChain>
</file>

<file path=xl/comments1.xml><?xml version="1.0" encoding="utf-8"?>
<comments xmlns="http://schemas.openxmlformats.org/spreadsheetml/2006/main">
  <authors>
    <author>Zollinger Max</author>
  </authors>
  <commentList>
    <comment ref="B33" authorId="0" shapeId="0">
      <text>
        <r>
          <rPr>
            <b/>
            <sz val="9"/>
            <color indexed="81"/>
            <rFont val="Segoe UI"/>
            <family val="2"/>
          </rPr>
          <t>Zollinger Max: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<sst xmlns="http://schemas.openxmlformats.org/spreadsheetml/2006/main" count="45" uniqueCount="36">
  <si>
    <t xml:space="preserve">Summe </t>
  </si>
  <si>
    <t>DSMS</t>
  </si>
  <si>
    <t>GK 26 TIMSZ (31084)</t>
  </si>
  <si>
    <t>GK 16 TIWSZ (31088)</t>
  </si>
  <si>
    <t>GK 17 TIYSZ (31076)</t>
  </si>
  <si>
    <t>GK 26 TIMSZ (31085)</t>
  </si>
  <si>
    <t>GK 27 TIYSZ (31077)</t>
  </si>
  <si>
    <t>GK 46 TIMSZ(O) (31086)</t>
  </si>
  <si>
    <t>GK 47 TIMSZ(O) (31099)</t>
  </si>
  <si>
    <t>GK 47 IMDF (31060)</t>
  </si>
  <si>
    <t>GK 46 TIMXSZ (31087)</t>
  </si>
  <si>
    <t>GK 47 TIMXSZ (31098)</t>
  </si>
  <si>
    <t>GK 46 IMXDF (31003)</t>
  </si>
  <si>
    <t>GK 46 TIMXSZO (31087)</t>
  </si>
  <si>
    <t>GK 47 TIMASZ (31083)</t>
  </si>
  <si>
    <t>GK 46 TIMASZ(O) (31091)</t>
  </si>
  <si>
    <t>GK 46 IMADF (31059)</t>
  </si>
  <si>
    <t>GK 57 TIMSZ(O) (31082)</t>
  </si>
  <si>
    <t>GK 56 TIMSZ(O) (31081)</t>
  </si>
  <si>
    <t>GK 11 TIFKZ(S) (31062)</t>
  </si>
  <si>
    <t xml:space="preserve"> </t>
  </si>
  <si>
    <t>GK 46 TI(M)GZ (31078, 31090)</t>
  </si>
  <si>
    <t>GK 46 TIABSZ (31097)</t>
  </si>
  <si>
    <t>GK 27 TIMSZ (31085)</t>
  </si>
  <si>
    <r>
      <rPr>
        <b/>
        <sz val="22"/>
        <color rgb="FFFF0000"/>
        <rFont val="Calibri"/>
        <family val="2"/>
        <scheme val="minor"/>
      </rPr>
      <t xml:space="preserve">SURFACE-MOUNTED COMBINATION
</t>
    </r>
    <r>
      <rPr>
        <b/>
        <sz val="16"/>
        <color theme="1"/>
        <rFont val="Calibri"/>
        <family val="2"/>
        <scheme val="minor"/>
      </rPr>
      <t xml:space="preserve">Cut-out for combined appliance installation Induction hobs or Induction hobs with DSMS up to maximum size 70 for models from 2017/2018 (specified dimensions in mm) 
</t>
    </r>
    <r>
      <rPr>
        <sz val="16"/>
        <color theme="1"/>
        <rFont val="Calibri"/>
        <family val="2"/>
        <scheme val="minor"/>
      </rPr>
      <t>Appliance not listed may not be combined (for example Panorama hobs)</t>
    </r>
  </si>
  <si>
    <t>Size</t>
  </si>
  <si>
    <t xml:space="preserve">Single cut-out dimension </t>
  </si>
  <si>
    <t xml:space="preserve">Number of appliances </t>
  </si>
  <si>
    <t>Selection of DSMS</t>
  </si>
  <si>
    <t>DESIGN HOB EXTRACTOR DSMS (64005)</t>
  </si>
  <si>
    <t xml:space="preserve">Cut-out width C in mm = </t>
  </si>
  <si>
    <t xml:space="preserve">  Cut-out depth D in mm = </t>
  </si>
  <si>
    <t>Examples from planning aid: with and without DSMS</t>
  </si>
  <si>
    <r>
      <t xml:space="preserve">Version </t>
    </r>
    <r>
      <rPr>
        <i/>
        <sz val="24"/>
        <color rgb="FFFF0000"/>
        <rFont val="Calibri"/>
        <family val="2"/>
        <scheme val="minor"/>
      </rPr>
      <t>surface-mounted</t>
    </r>
    <r>
      <rPr>
        <i/>
        <sz val="24"/>
        <rFont val="Calibri"/>
        <family val="2"/>
        <scheme val="minor"/>
      </rPr>
      <t xml:space="preserve"> combination</t>
    </r>
  </si>
  <si>
    <t xml:space="preserve">Selection of Induction hobs </t>
  </si>
  <si>
    <t>Cut-out dimension for calculation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</si>
</sst>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1"/>
      <color theme="2" tint="-0.249977111117893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48"/>
      <color rgb="FFFF0000"/>
      <name val="Calibri"/>
      <family val="2"/>
      <scheme val="minor"/>
    </font>
    <font>
      <sz val="48"/>
      <color rgb="FFFF0000"/>
      <name val="Calibri"/>
      <family val="2"/>
      <scheme val="minor"/>
    </font>
    <font>
      <i/>
      <sz val="24"/>
      <name val="Calibri"/>
      <family val="2"/>
      <scheme val="minor"/>
    </font>
    <font>
      <i/>
      <sz val="24"/>
      <color rgb="FFFF0000"/>
      <name val="Calibri"/>
      <family val="2"/>
      <scheme val="minor"/>
    </font>
    <font>
      <b/>
      <sz val="22"/>
      <color rgb="FFFF0000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4" fillId="2" borderId="6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1" fillId="0" borderId="2" xfId="0" applyFont="1" applyBorder="1" applyAlignment="1" applyProtection="1">
      <alignment horizontal="center" vertical="center" wrapText="1"/>
      <protection hidden="1"/>
    </xf>
    <xf numFmtId="0" fontId="1" fillId="0" borderId="2" xfId="0" applyFont="1" applyBorder="1" applyAlignment="1" applyProtection="1">
      <alignment horizontal="left" vertical="center" wrapText="1" indent="1"/>
      <protection hidden="1"/>
    </xf>
    <xf numFmtId="0" fontId="0" fillId="0" borderId="2" xfId="0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vertical="center" wrapText="1"/>
      <protection hidden="1"/>
    </xf>
    <xf numFmtId="0" fontId="1" fillId="0" borderId="0" xfId="0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left" vertical="center" wrapText="1" inden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3" fillId="0" borderId="5" xfId="0" applyFont="1" applyBorder="1" applyAlignment="1" applyProtection="1">
      <alignment horizontal="center" vertical="center" wrapText="1"/>
      <protection hidden="1"/>
    </xf>
    <xf numFmtId="0" fontId="2" fillId="0" borderId="5" xfId="0" applyFont="1" applyBorder="1" applyAlignment="1" applyProtection="1">
      <alignment horizontal="center" vertical="center" textRotation="180" wrapText="1"/>
      <protection hidden="1"/>
    </xf>
    <xf numFmtId="0" fontId="1" fillId="0" borderId="7" xfId="0" applyFont="1" applyBorder="1" applyAlignment="1" applyProtection="1">
      <alignment horizontal="center" vertical="center" wrapText="1"/>
      <protection hidden="1"/>
    </xf>
    <xf numFmtId="0" fontId="7" fillId="0" borderId="3" xfId="0" applyFont="1" applyBorder="1" applyAlignment="1" applyProtection="1">
      <alignment horizontal="left" vertical="center" wrapText="1" indent="1"/>
      <protection hidden="1"/>
    </xf>
    <xf numFmtId="0" fontId="7" fillId="0" borderId="3" xfId="0" applyFont="1" applyBorder="1" applyAlignment="1" applyProtection="1">
      <alignment horizontal="center" vertical="center" wrapText="1"/>
      <protection hidden="1"/>
    </xf>
    <xf numFmtId="0" fontId="7" fillId="0" borderId="8" xfId="0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 textRotation="180" wrapText="1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7" fillId="0" borderId="9" xfId="0" applyFont="1" applyBorder="1" applyAlignment="1" applyProtection="1">
      <alignment horizontal="center" vertical="center" wrapText="1"/>
      <protection hidden="1"/>
    </xf>
    <xf numFmtId="0" fontId="1" fillId="0" borderId="10" xfId="0" applyFont="1" applyBorder="1" applyAlignment="1" applyProtection="1">
      <alignment horizontal="center" vertical="center" wrapText="1"/>
      <protection hidden="1"/>
    </xf>
    <xf numFmtId="0" fontId="7" fillId="0" borderId="4" xfId="0" applyFont="1" applyBorder="1" applyAlignment="1" applyProtection="1">
      <alignment horizontal="left" vertical="center" wrapText="1" indent="1"/>
      <protection hidden="1"/>
    </xf>
    <xf numFmtId="0" fontId="7" fillId="0" borderId="4" xfId="0" applyFont="1" applyBorder="1" applyAlignment="1" applyProtection="1">
      <alignment horizontal="center" vertical="center" wrapText="1"/>
      <protection hidden="1"/>
    </xf>
    <xf numFmtId="0" fontId="7" fillId="0" borderId="11" xfId="0" applyFont="1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vertical="center" wrapText="1"/>
      <protection hidden="1"/>
    </xf>
    <xf numFmtId="0" fontId="8" fillId="0" borderId="0" xfId="0" applyFont="1" applyBorder="1" applyAlignment="1" applyProtection="1">
      <alignment horizontal="left" vertical="center" wrapText="1" indent="1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 vertical="center" textRotation="180" wrapText="1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12" fillId="0" borderId="0" xfId="0" applyFont="1" applyAlignment="1" applyProtection="1">
      <alignment vertical="center" wrapText="1"/>
      <protection hidden="1"/>
    </xf>
    <xf numFmtId="0" fontId="1" fillId="0" borderId="0" xfId="0" applyFont="1" applyBorder="1" applyAlignment="1" applyProtection="1">
      <alignment horizontal="left" vertical="center" wrapText="1" indent="1"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0" fillId="0" borderId="0" xfId="0" applyBorder="1" applyAlignment="1">
      <alignment horizontal="center" vertical="center" wrapText="1"/>
    </xf>
    <xf numFmtId="0" fontId="5" fillId="0" borderId="0" xfId="0" quotePrefix="1" applyFont="1" applyAlignment="1" applyProtection="1">
      <alignment horizontal="center" vertical="center" wrapText="1"/>
      <protection hidden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vertical="center" wrapText="1"/>
    </xf>
    <xf numFmtId="0" fontId="0" fillId="0" borderId="0" xfId="0" applyBorder="1" applyAlignment="1" applyProtection="1">
      <alignment horizontal="left" vertical="center" wrapText="1"/>
      <protection hidden="1"/>
    </xf>
    <xf numFmtId="0" fontId="10" fillId="0" borderId="0" xfId="0" applyFont="1" applyAlignment="1" applyProtection="1">
      <alignment vertical="center" wrapText="1"/>
      <protection hidden="1"/>
    </xf>
    <xf numFmtId="0" fontId="13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center" vertical="center" wrapText="1"/>
      <protection hidden="1"/>
    </xf>
    <xf numFmtId="0" fontId="5" fillId="0" borderId="14" xfId="0" applyFont="1" applyBorder="1" applyAlignment="1" applyProtection="1">
      <alignment horizontal="center" vertical="center" wrapText="1"/>
      <protection hidden="1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top" wrapText="1"/>
      <protection hidden="1"/>
    </xf>
    <xf numFmtId="0" fontId="1" fillId="0" borderId="15" xfId="0" applyFont="1" applyBorder="1" applyAlignment="1" applyProtection="1">
      <alignment horizontal="center" vertical="center" wrapText="1"/>
      <protection hidden="1"/>
    </xf>
    <xf numFmtId="0" fontId="7" fillId="0" borderId="21" xfId="0" applyFont="1" applyBorder="1" applyAlignment="1" applyProtection="1">
      <alignment horizontal="center" vertical="center" wrapText="1"/>
      <protection hidden="1"/>
    </xf>
    <xf numFmtId="0" fontId="7" fillId="0" borderId="22" xfId="0" applyFont="1" applyBorder="1" applyAlignment="1" applyProtection="1">
      <alignment horizontal="center" vertical="center" wrapText="1"/>
      <protection hidden="1"/>
    </xf>
    <xf numFmtId="0" fontId="3" fillId="0" borderId="4" xfId="0" applyFont="1" applyBorder="1" applyAlignment="1" applyProtection="1">
      <alignment horizontal="center" vertical="center" wrapText="1"/>
      <protection hidden="1"/>
    </xf>
    <xf numFmtId="0" fontId="2" fillId="0" borderId="4" xfId="0" applyFont="1" applyBorder="1" applyAlignment="1" applyProtection="1">
      <alignment horizontal="center" vertical="center" wrapText="1"/>
      <protection hidden="1"/>
    </xf>
    <xf numFmtId="0" fontId="2" fillId="0" borderId="4" xfId="0" applyFont="1" applyBorder="1" applyAlignment="1" applyProtection="1">
      <alignment horizontal="center" vertical="center" textRotation="180" wrapText="1"/>
      <protection locked="0"/>
    </xf>
    <xf numFmtId="0" fontId="17" fillId="0" borderId="0" xfId="0" applyFont="1" applyBorder="1" applyAlignment="1">
      <alignment vertical="center" textRotation="90" wrapText="1"/>
    </xf>
    <xf numFmtId="0" fontId="17" fillId="0" borderId="3" xfId="0" applyFont="1" applyBorder="1" applyAlignment="1">
      <alignment vertical="center" textRotation="90" wrapText="1"/>
    </xf>
    <xf numFmtId="0" fontId="4" fillId="2" borderId="27" xfId="0" applyFont="1" applyFill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0" fontId="21" fillId="0" borderId="2" xfId="0" applyFont="1" applyBorder="1" applyAlignment="1" applyProtection="1">
      <alignment horizontal="center" vertical="center" wrapText="1"/>
      <protection hidden="1"/>
    </xf>
    <xf numFmtId="0" fontId="9" fillId="0" borderId="0" xfId="0" applyFont="1" applyAlignment="1" applyProtection="1">
      <alignment vertical="center" wrapText="1"/>
      <protection hidden="1"/>
    </xf>
    <xf numFmtId="0" fontId="11" fillId="0" borderId="0" xfId="0" applyFont="1" applyAlignment="1" applyProtection="1">
      <alignment vertical="center" wrapText="1"/>
      <protection hidden="1"/>
    </xf>
    <xf numFmtId="0" fontId="1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center" vertical="center" wrapText="1"/>
      <protection hidden="1"/>
    </xf>
    <xf numFmtId="0" fontId="0" fillId="0" borderId="0" xfId="0" applyBorder="1" applyAlignment="1">
      <alignment horizontal="center" vertical="center" wrapText="1"/>
    </xf>
    <xf numFmtId="0" fontId="18" fillId="0" borderId="12" xfId="0" applyFont="1" applyBorder="1" applyAlignment="1" applyProtection="1">
      <alignment vertical="center" wrapText="1"/>
      <protection hidden="1"/>
    </xf>
    <xf numFmtId="0" fontId="0" fillId="0" borderId="5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16" fillId="0" borderId="18" xfId="0" applyFont="1" applyBorder="1" applyAlignment="1" applyProtection="1">
      <alignment horizontal="center" vertical="center" textRotation="90" wrapText="1"/>
      <protection hidden="1"/>
    </xf>
    <xf numFmtId="0" fontId="0" fillId="0" borderId="9" xfId="0" applyBorder="1" applyAlignment="1">
      <alignment vertical="center" textRotation="90" wrapText="1"/>
    </xf>
    <xf numFmtId="0" fontId="0" fillId="0" borderId="19" xfId="0" applyBorder="1" applyAlignment="1">
      <alignment vertical="center" textRotation="90" wrapText="1"/>
    </xf>
    <xf numFmtId="0" fontId="10" fillId="0" borderId="0" xfId="0" applyFont="1" applyAlignment="1" applyProtection="1">
      <alignment vertical="center" wrapText="1"/>
      <protection hidden="1"/>
    </xf>
    <xf numFmtId="0" fontId="0" fillId="0" borderId="0" xfId="0" applyAlignment="1">
      <alignment vertical="center" wrapText="1"/>
    </xf>
    <xf numFmtId="0" fontId="13" fillId="0" borderId="3" xfId="0" applyFont="1" applyBorder="1" applyAlignment="1" applyProtection="1">
      <alignment horizontal="center" vertical="center" wrapText="1"/>
      <protection hidden="1"/>
    </xf>
    <xf numFmtId="0" fontId="0" fillId="0" borderId="24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1" fillId="0" borderId="23" xfId="0" applyFont="1" applyBorder="1" applyAlignment="1" applyProtection="1">
      <alignment horizontal="center" vertical="center" wrapText="1"/>
      <protection hidden="1"/>
    </xf>
    <xf numFmtId="0" fontId="0" fillId="0" borderId="3" xfId="0" applyBorder="1" applyAlignment="1">
      <alignment vertical="center" wrapText="1"/>
    </xf>
    <xf numFmtId="0" fontId="0" fillId="0" borderId="25" xfId="0" applyBorder="1" applyAlignment="1">
      <alignment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190500</xdr:colOff>
      <xdr:row>10</xdr:row>
      <xdr:rowOff>238125</xdr:rowOff>
    </xdr:from>
    <xdr:to>
      <xdr:col>21</xdr:col>
      <xdr:colOff>285358</xdr:colOff>
      <xdr:row>16</xdr:row>
      <xdr:rowOff>87313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14E5BCA9-3AF1-4255-A3BC-4B3AA83FAE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87125" y="4429125"/>
          <a:ext cx="3904858" cy="1908969"/>
        </a:xfrm>
        <a:prstGeom prst="rect">
          <a:avLst/>
        </a:prstGeom>
      </xdr:spPr>
    </xdr:pic>
    <xdr:clientData/>
  </xdr:twoCellAnchor>
  <xdr:twoCellAnchor editAs="oneCell">
    <xdr:from>
      <xdr:col>11</xdr:col>
      <xdr:colOff>1</xdr:colOff>
      <xdr:row>10</xdr:row>
      <xdr:rowOff>281781</xdr:rowOff>
    </xdr:from>
    <xdr:to>
      <xdr:col>16</xdr:col>
      <xdr:colOff>226784</xdr:colOff>
      <xdr:row>16</xdr:row>
      <xdr:rowOff>119062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252777C0-20CE-4C69-968A-F617AA78B8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6626" y="4472781"/>
          <a:ext cx="4036783" cy="18970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1:Q58"/>
  <sheetViews>
    <sheetView tabSelected="1" zoomScale="90" zoomScaleNormal="90" workbookViewId="0">
      <selection activeCell="I8" sqref="I8"/>
    </sheetView>
  </sheetViews>
  <sheetFormatPr baseColWidth="10" defaultRowHeight="15" x14ac:dyDescent="0.25"/>
  <cols>
    <col min="1" max="1" width="10" style="2" customWidth="1"/>
    <col min="2" max="2" width="15.28515625" style="3" customWidth="1"/>
    <col min="3" max="3" width="45.42578125" style="2" customWidth="1"/>
    <col min="4" max="4" width="18.7109375" style="3" hidden="1" customWidth="1"/>
    <col min="5" max="5" width="5.7109375" style="3" hidden="1" customWidth="1"/>
    <col min="6" max="6" width="5.5703125" style="3" hidden="1" customWidth="1"/>
    <col min="7" max="7" width="6.5703125" style="3" hidden="1" customWidth="1"/>
    <col min="8" max="8" width="8.28515625" style="4" hidden="1" customWidth="1"/>
    <col min="9" max="9" width="13.140625" style="3" customWidth="1"/>
    <col min="10" max="10" width="9.7109375" style="2" hidden="1" customWidth="1"/>
    <col min="11" max="11" width="7" style="2" customWidth="1"/>
    <col min="12" max="16384" width="11.42578125" style="2"/>
  </cols>
  <sheetData>
    <row r="1" spans="1:17" ht="18" customHeight="1" x14ac:dyDescent="0.25"/>
    <row r="2" spans="1:17" ht="99.75" customHeight="1" x14ac:dyDescent="0.25">
      <c r="B2" s="59" t="s">
        <v>24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7" ht="18.75" customHeight="1" thickBot="1" x14ac:dyDescent="0.3">
      <c r="D3" s="2"/>
    </row>
    <row r="4" spans="1:17" ht="48" customHeight="1" thickBot="1" x14ac:dyDescent="0.3">
      <c r="B4" s="5" t="s">
        <v>25</v>
      </c>
      <c r="C4" s="6" t="s">
        <v>34</v>
      </c>
      <c r="D4" s="7" t="s">
        <v>26</v>
      </c>
      <c r="E4" s="7" t="s">
        <v>0</v>
      </c>
      <c r="F4" s="5"/>
      <c r="G4" s="5"/>
      <c r="H4" s="5"/>
      <c r="I4" s="5" t="s">
        <v>27</v>
      </c>
      <c r="J4" s="44"/>
      <c r="L4" s="64" t="s">
        <v>33</v>
      </c>
      <c r="M4" s="65"/>
      <c r="N4" s="65"/>
      <c r="O4" s="65"/>
      <c r="P4" s="65"/>
      <c r="Q4" s="66"/>
    </row>
    <row r="5" spans="1:17" ht="24.95" customHeight="1" x14ac:dyDescent="0.25">
      <c r="A5" s="8"/>
      <c r="B5" s="9">
        <v>30</v>
      </c>
      <c r="C5" s="10" t="s">
        <v>2</v>
      </c>
      <c r="D5" s="11">
        <v>270</v>
      </c>
      <c r="E5" s="11">
        <f t="shared" ref="E5:E11" si="0">D5*I5</f>
        <v>0</v>
      </c>
      <c r="F5" s="12"/>
      <c r="G5" s="12"/>
      <c r="H5" s="13"/>
      <c r="I5" s="56"/>
      <c r="J5" s="70" t="str">
        <f>IF(I28&gt;5,"Max. 5 Geräte"," ")</f>
        <v xml:space="preserve"> </v>
      </c>
      <c r="K5" s="41"/>
      <c r="L5" s="67"/>
      <c r="M5" s="68"/>
      <c r="N5" s="68"/>
      <c r="O5" s="68"/>
      <c r="P5" s="68"/>
      <c r="Q5" s="69"/>
    </row>
    <row r="6" spans="1:17" ht="24.95" customHeight="1" x14ac:dyDescent="0.25">
      <c r="B6" s="14">
        <v>40</v>
      </c>
      <c r="C6" s="15" t="s">
        <v>4</v>
      </c>
      <c r="D6" s="16">
        <v>373</v>
      </c>
      <c r="E6" s="17">
        <f t="shared" si="0"/>
        <v>0</v>
      </c>
      <c r="F6" s="18"/>
      <c r="G6" s="18"/>
      <c r="H6" s="19"/>
      <c r="I6" s="1"/>
      <c r="J6" s="71"/>
      <c r="L6" s="79" t="s">
        <v>30</v>
      </c>
      <c r="M6" s="80"/>
      <c r="N6" s="80"/>
      <c r="O6" s="80"/>
      <c r="P6" s="75">
        <f>IF(F22&lt;10,E22+F23+G23+H23+I23+J23+K23+L23+M23+N23+O23,"max. 9 Geräte")</f>
        <v>0</v>
      </c>
      <c r="Q6" s="76"/>
    </row>
    <row r="7" spans="1:17" ht="24.95" customHeight="1" x14ac:dyDescent="0.25">
      <c r="B7" s="22"/>
      <c r="C7" s="23" t="s">
        <v>23</v>
      </c>
      <c r="D7" s="24">
        <v>373</v>
      </c>
      <c r="E7" s="25">
        <f t="shared" si="0"/>
        <v>0</v>
      </c>
      <c r="F7" s="18"/>
      <c r="G7" s="18"/>
      <c r="H7" s="19"/>
      <c r="I7" s="1"/>
      <c r="J7" s="71"/>
      <c r="L7" s="81"/>
      <c r="M7" s="77"/>
      <c r="N7" s="77"/>
      <c r="O7" s="77"/>
      <c r="P7" s="77"/>
      <c r="Q7" s="78"/>
    </row>
    <row r="8" spans="1:17" ht="24.95" customHeight="1" x14ac:dyDescent="0.25">
      <c r="B8" s="9">
        <v>60</v>
      </c>
      <c r="C8" s="10" t="s">
        <v>6</v>
      </c>
      <c r="D8" s="11">
        <v>560</v>
      </c>
      <c r="E8" s="11">
        <f t="shared" si="0"/>
        <v>0</v>
      </c>
      <c r="F8" s="18"/>
      <c r="G8" s="18"/>
      <c r="H8" s="19"/>
      <c r="I8" s="57"/>
      <c r="J8" s="72"/>
      <c r="L8" s="79" t="s">
        <v>31</v>
      </c>
      <c r="M8" s="80"/>
      <c r="N8" s="80"/>
      <c r="O8" s="80"/>
      <c r="P8" s="75">
        <f>IF(P6=0,0,490)</f>
        <v>0</v>
      </c>
      <c r="Q8" s="76"/>
    </row>
    <row r="9" spans="1:17" s="26" customFormat="1" ht="24.95" customHeight="1" x14ac:dyDescent="0.25">
      <c r="B9" s="9"/>
      <c r="C9" s="27" t="s">
        <v>7</v>
      </c>
      <c r="D9" s="11">
        <v>560</v>
      </c>
      <c r="E9" s="11">
        <f t="shared" si="0"/>
        <v>0</v>
      </c>
      <c r="F9" s="28"/>
      <c r="G9" s="28"/>
      <c r="H9" s="29"/>
      <c r="I9" s="1"/>
      <c r="J9" s="72"/>
      <c r="L9" s="81"/>
      <c r="M9" s="77"/>
      <c r="N9" s="77"/>
      <c r="O9" s="77"/>
      <c r="P9" s="77"/>
      <c r="Q9" s="78"/>
    </row>
    <row r="10" spans="1:17" ht="24.95" customHeight="1" x14ac:dyDescent="0.25">
      <c r="B10" s="9"/>
      <c r="C10" s="10" t="s">
        <v>8</v>
      </c>
      <c r="D10" s="11">
        <v>560</v>
      </c>
      <c r="E10" s="11">
        <f t="shared" si="0"/>
        <v>0</v>
      </c>
      <c r="F10" s="18"/>
      <c r="G10" s="18"/>
      <c r="H10" s="19"/>
      <c r="I10" s="1"/>
      <c r="J10" s="72"/>
      <c r="L10" s="46"/>
      <c r="M10" s="45"/>
      <c r="N10" s="45"/>
      <c r="O10" s="45"/>
      <c r="P10" s="46"/>
      <c r="Q10" s="45"/>
    </row>
    <row r="11" spans="1:17" ht="24.95" customHeight="1" x14ac:dyDescent="0.25">
      <c r="B11" s="9"/>
      <c r="C11" s="10" t="s">
        <v>21</v>
      </c>
      <c r="D11" s="11">
        <v>560</v>
      </c>
      <c r="E11" s="11">
        <f t="shared" si="0"/>
        <v>0</v>
      </c>
      <c r="F11" s="18"/>
      <c r="G11" s="18"/>
      <c r="H11" s="19"/>
      <c r="I11" s="1"/>
      <c r="J11" s="72"/>
      <c r="L11" s="73" t="s">
        <v>32</v>
      </c>
      <c r="M11" s="74"/>
      <c r="N11" s="74"/>
      <c r="O11" s="74"/>
      <c r="P11" s="74"/>
      <c r="Q11" s="74"/>
    </row>
    <row r="12" spans="1:17" ht="24.95" customHeight="1" x14ac:dyDescent="0.25">
      <c r="B12" s="14">
        <v>70</v>
      </c>
      <c r="C12" s="15" t="s">
        <v>10</v>
      </c>
      <c r="D12" s="16">
        <v>680</v>
      </c>
      <c r="E12" s="17">
        <f>D12*I12</f>
        <v>0</v>
      </c>
      <c r="F12" s="18"/>
      <c r="G12" s="18"/>
      <c r="H12" s="19"/>
      <c r="I12" s="1"/>
      <c r="J12" s="72"/>
      <c r="L12" s="46"/>
      <c r="M12" s="46"/>
      <c r="N12" s="46"/>
      <c r="O12" s="46"/>
      <c r="P12" s="46"/>
      <c r="Q12" s="46"/>
    </row>
    <row r="13" spans="1:17" ht="24.95" customHeight="1" x14ac:dyDescent="0.25">
      <c r="B13" s="20"/>
      <c r="C13" s="10" t="s">
        <v>11</v>
      </c>
      <c r="D13" s="11">
        <v>680</v>
      </c>
      <c r="E13" s="21">
        <f>PRODUCT(D13*I13)</f>
        <v>0</v>
      </c>
      <c r="F13" s="18"/>
      <c r="G13" s="18"/>
      <c r="H13" s="19"/>
      <c r="I13" s="1"/>
      <c r="J13" s="72"/>
      <c r="L13" s="61"/>
      <c r="M13" s="62"/>
      <c r="N13" s="63"/>
      <c r="O13" s="42"/>
      <c r="P13" s="43"/>
      <c r="Q13" s="32"/>
    </row>
    <row r="14" spans="1:17" ht="24.95" customHeight="1" x14ac:dyDescent="0.25">
      <c r="B14" s="22"/>
      <c r="C14" s="23" t="s">
        <v>13</v>
      </c>
      <c r="D14" s="24">
        <v>680</v>
      </c>
      <c r="E14" s="25">
        <f>PRODUCT(D14*I14)</f>
        <v>0</v>
      </c>
      <c r="F14" s="51"/>
      <c r="G14" s="51"/>
      <c r="H14" s="53"/>
      <c r="I14" s="1"/>
      <c r="J14" s="72"/>
      <c r="K14" s="40"/>
      <c r="L14" s="73"/>
      <c r="M14" s="74"/>
      <c r="N14" s="74"/>
    </row>
    <row r="15" spans="1:17" ht="24.95" customHeight="1" thickBot="1" x14ac:dyDescent="0.3">
      <c r="B15" s="46"/>
      <c r="C15" s="10"/>
      <c r="D15" s="11"/>
      <c r="E15" s="11"/>
      <c r="F15" s="18"/>
      <c r="G15" s="18"/>
      <c r="H15" s="19"/>
      <c r="J15" s="55"/>
      <c r="K15" s="39"/>
      <c r="L15"/>
    </row>
    <row r="16" spans="1:17" ht="40.5" customHeight="1" thickBot="1" x14ac:dyDescent="0.3">
      <c r="B16" s="9"/>
      <c r="C16" s="6" t="s">
        <v>28</v>
      </c>
      <c r="D16" s="58" t="s">
        <v>35</v>
      </c>
      <c r="E16" s="11"/>
      <c r="F16" s="31"/>
      <c r="G16" s="18"/>
      <c r="H16" s="32"/>
      <c r="I16" s="30"/>
      <c r="J16" s="54"/>
      <c r="L16"/>
    </row>
    <row r="17" spans="2:15" ht="42" customHeight="1" x14ac:dyDescent="0.25">
      <c r="B17" s="48" t="s">
        <v>1</v>
      </c>
      <c r="C17" s="24" t="s">
        <v>29</v>
      </c>
      <c r="D17" s="49">
        <v>99</v>
      </c>
      <c r="E17" s="50">
        <f>PRODUCT(D17*I17)</f>
        <v>0</v>
      </c>
      <c r="F17" s="51" t="s">
        <v>20</v>
      </c>
      <c r="G17" s="51"/>
      <c r="H17" s="52"/>
      <c r="I17" s="1"/>
      <c r="J17" s="54"/>
    </row>
    <row r="18" spans="2:15" ht="24.95" customHeight="1" x14ac:dyDescent="0.25">
      <c r="B18" s="46"/>
      <c r="C18" s="10"/>
      <c r="D18" s="11"/>
      <c r="E18" s="11"/>
      <c r="F18" s="18"/>
      <c r="G18" s="18"/>
      <c r="H18" s="19"/>
      <c r="J18" s="54"/>
    </row>
    <row r="19" spans="2:15" ht="24.95" customHeight="1" x14ac:dyDescent="0.25">
      <c r="B19" s="46"/>
      <c r="C19" s="10"/>
      <c r="D19" s="11"/>
      <c r="E19" s="11"/>
      <c r="F19" s="18"/>
      <c r="G19" s="18"/>
      <c r="H19" s="19"/>
      <c r="J19" s="54"/>
    </row>
    <row r="20" spans="2:15" ht="24.95" customHeight="1" x14ac:dyDescent="0.25">
      <c r="B20" s="46"/>
      <c r="C20" s="10"/>
      <c r="D20" s="11"/>
      <c r="E20" s="11"/>
      <c r="F20" s="18"/>
      <c r="G20" s="18"/>
      <c r="H20" s="19"/>
      <c r="J20" s="54"/>
    </row>
    <row r="21" spans="2:15" ht="16.5" customHeight="1" x14ac:dyDescent="0.25">
      <c r="B21" s="46"/>
      <c r="C21" s="10"/>
      <c r="D21" s="11"/>
      <c r="E21" s="11"/>
      <c r="F21" s="18"/>
      <c r="G21" s="18"/>
      <c r="H21" s="19"/>
      <c r="J21" s="54"/>
    </row>
    <row r="22" spans="2:15" ht="22.5" customHeight="1" x14ac:dyDescent="0.25">
      <c r="B22" s="9"/>
      <c r="C22" s="10"/>
      <c r="D22" s="11"/>
      <c r="E22" s="11">
        <f>SUM(E5:E14,E17)</f>
        <v>0</v>
      </c>
      <c r="F22" s="18">
        <f>SUM(I5:I14,I17)</f>
        <v>0</v>
      </c>
      <c r="G22" s="18"/>
      <c r="H22" s="19"/>
      <c r="I22" s="38"/>
    </row>
    <row r="23" spans="2:15" ht="19.5" hidden="1" customHeight="1" x14ac:dyDescent="0.25">
      <c r="F23" s="3">
        <f>IF(F22=0,0,0)</f>
        <v>0</v>
      </c>
      <c r="G23" s="3">
        <f>IF(F22=1,0,0)</f>
        <v>0</v>
      </c>
      <c r="H23" s="4">
        <f>IF(F22=2,14,0)</f>
        <v>0</v>
      </c>
      <c r="I23" s="3">
        <f>IF(F22=3,28,0)</f>
        <v>0</v>
      </c>
      <c r="J23" s="2">
        <f>IF(F22=4,42,0)</f>
        <v>0</v>
      </c>
      <c r="K23" s="2">
        <f>IF(F22=5,56,0)</f>
        <v>0</v>
      </c>
      <c r="L23" s="2">
        <f>IF(F22=6,70,0)</f>
        <v>0</v>
      </c>
      <c r="M23" s="2">
        <f>IF(F22=7,84,0)</f>
        <v>0</v>
      </c>
      <c r="N23" s="2">
        <f>IF(F22=8,98,0)</f>
        <v>0</v>
      </c>
      <c r="O23" s="2">
        <f>IF(F22=9,112,0)</f>
        <v>0</v>
      </c>
    </row>
    <row r="24" spans="2:15" ht="26.25" customHeight="1" x14ac:dyDescent="0.25">
      <c r="K24" s="33"/>
    </row>
    <row r="25" spans="2:15" ht="23.25" customHeight="1" x14ac:dyDescent="0.25">
      <c r="B25" s="43"/>
      <c r="C25" s="47"/>
      <c r="D25" s="11"/>
      <c r="E25" s="11"/>
      <c r="F25" s="18"/>
      <c r="G25" s="18"/>
      <c r="H25" s="32"/>
      <c r="K25" s="33"/>
    </row>
    <row r="26" spans="2:15" ht="45.75" customHeight="1" x14ac:dyDescent="0.25">
      <c r="B26" s="9"/>
      <c r="C26" s="10"/>
      <c r="D26" s="11"/>
      <c r="E26" s="11"/>
      <c r="F26" s="18"/>
      <c r="G26" s="18"/>
      <c r="H26" s="32"/>
      <c r="I26" s="30"/>
      <c r="K26" s="33"/>
    </row>
    <row r="27" spans="2:15" ht="29.25" customHeight="1" x14ac:dyDescent="0.25">
      <c r="B27" s="9"/>
      <c r="C27" s="10"/>
      <c r="D27" s="11"/>
      <c r="E27" s="11"/>
      <c r="F27" s="18"/>
      <c r="G27" s="18"/>
      <c r="H27" s="32"/>
      <c r="I27" s="30"/>
    </row>
    <row r="28" spans="2:15" ht="25.5" customHeight="1" x14ac:dyDescent="0.25"/>
    <row r="29" spans="2:15" ht="21" customHeight="1" x14ac:dyDescent="0.25">
      <c r="D29" s="2"/>
      <c r="H29" s="34"/>
    </row>
    <row r="30" spans="2:15" ht="28.5" customHeight="1" x14ac:dyDescent="0.25">
      <c r="D30" s="2"/>
      <c r="H30" s="34"/>
      <c r="I30" s="37"/>
    </row>
    <row r="31" spans="2:15" ht="46.5" customHeight="1" x14ac:dyDescent="0.25">
      <c r="D31" s="2"/>
      <c r="H31" s="34"/>
      <c r="I31" s="35"/>
    </row>
    <row r="32" spans="2:15" ht="43.5" customHeight="1" x14ac:dyDescent="0.25"/>
    <row r="33" spans="2:2" ht="38.25" customHeight="1" x14ac:dyDescent="0.25">
      <c r="B33" s="9"/>
    </row>
    <row r="34" spans="2:2" ht="38.25" customHeight="1" x14ac:dyDescent="0.25">
      <c r="B34" s="36"/>
    </row>
    <row r="35" spans="2:2" ht="42" customHeight="1" x14ac:dyDescent="0.25"/>
    <row r="36" spans="2:2" ht="43.5" customHeight="1" x14ac:dyDescent="0.25"/>
    <row r="37" spans="2:2" ht="38.25" customHeight="1" x14ac:dyDescent="0.25">
      <c r="B37" s="9"/>
    </row>
    <row r="38" spans="2:2" ht="38.25" customHeight="1" x14ac:dyDescent="0.25">
      <c r="B38" s="36"/>
    </row>
    <row r="58" spans="9:9" x14ac:dyDescent="0.25">
      <c r="I58" s="2"/>
    </row>
  </sheetData>
  <sheetProtection algorithmName="SHA-512" hashValue="VEClCuGCfqIatgktnXUNFaSvnWb820F5e/sHpKe2sQMZJ3TCEOQr/EooZV6LMaxfSnTFMAsRIPAaWV4k8eXyOw==" saltValue="WxUBcQAm1HMSIH1/rM5IFA==" spinCount="100000" sheet="1" objects="1" selectLockedCells="1"/>
  <protectedRanges>
    <protectedRange sqref="M2 I5:I14" name="Bereich1"/>
  </protectedRanges>
  <mergeCells count="10">
    <mergeCell ref="B2:N2"/>
    <mergeCell ref="L13:N13"/>
    <mergeCell ref="L4:Q5"/>
    <mergeCell ref="J5:J14"/>
    <mergeCell ref="L14:N14"/>
    <mergeCell ref="L11:Q11"/>
    <mergeCell ref="P6:Q7"/>
    <mergeCell ref="P8:Q9"/>
    <mergeCell ref="L6:O7"/>
    <mergeCell ref="L8:O9"/>
  </mergeCells>
  <dataValidations count="3">
    <dataValidation type="list" showInputMessage="1" showErrorMessage="1" error="Max. 2 Geräte möglich" sqref="O95">
      <formula1>Anzahlaussenliegende</formula1>
    </dataValidation>
    <dataValidation type="list" allowBlank="1" showInputMessage="1" showErrorMessage="1" error="Max. 5 " sqref="I5:I14">
      <formula1>"0,1,2,3,4,5"</formula1>
    </dataValidation>
    <dataValidation type="list" allowBlank="1" showInputMessage="1" showErrorMessage="1" errorTitle="Max. 4 Geräte" error="Max. 4 Geräte" promptTitle="max. Anzahl Geräte" sqref="I17">
      <formula1>"0,1,2,3,4"</formula1>
    </dataValidation>
  </dataValidations>
  <pageMargins left="0.25" right="0.25" top="0.75" bottom="0.75" header="0.3" footer="0.3"/>
  <pageSetup paperSize="8" scale="84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D20"/>
  <sheetViews>
    <sheetView workbookViewId="0">
      <selection activeCell="D31" sqref="D31"/>
    </sheetView>
  </sheetViews>
  <sheetFormatPr baseColWidth="10" defaultRowHeight="15" x14ac:dyDescent="0.25"/>
  <cols>
    <col min="4" max="4" width="39.140625" customWidth="1"/>
  </cols>
  <sheetData>
    <row r="1" spans="1:4" ht="22.5" customHeight="1" x14ac:dyDescent="0.25">
      <c r="A1">
        <v>0</v>
      </c>
      <c r="B1">
        <v>0</v>
      </c>
      <c r="D1" t="s">
        <v>2</v>
      </c>
    </row>
    <row r="2" spans="1:4" ht="22.5" customHeight="1" x14ac:dyDescent="0.25">
      <c r="A2">
        <v>1</v>
      </c>
      <c r="B2">
        <v>1</v>
      </c>
      <c r="D2" t="s">
        <v>3</v>
      </c>
    </row>
    <row r="3" spans="1:4" ht="22.5" customHeight="1" x14ac:dyDescent="0.25">
      <c r="A3">
        <v>2</v>
      </c>
      <c r="B3">
        <v>2</v>
      </c>
      <c r="D3" t="s">
        <v>4</v>
      </c>
    </row>
    <row r="4" spans="1:4" ht="22.5" customHeight="1" x14ac:dyDescent="0.25">
      <c r="B4">
        <v>3</v>
      </c>
      <c r="D4" t="s">
        <v>5</v>
      </c>
    </row>
    <row r="5" spans="1:4" ht="22.5" customHeight="1" x14ac:dyDescent="0.25">
      <c r="B5">
        <v>4</v>
      </c>
      <c r="D5" t="s">
        <v>6</v>
      </c>
    </row>
    <row r="6" spans="1:4" ht="22.5" customHeight="1" x14ac:dyDescent="0.25">
      <c r="D6" t="s">
        <v>7</v>
      </c>
    </row>
    <row r="7" spans="1:4" ht="22.5" customHeight="1" x14ac:dyDescent="0.25">
      <c r="D7" t="s">
        <v>8</v>
      </c>
    </row>
    <row r="8" spans="1:4" ht="22.5" customHeight="1" x14ac:dyDescent="0.25">
      <c r="D8" t="s">
        <v>9</v>
      </c>
    </row>
    <row r="9" spans="1:4" ht="22.5" customHeight="1" x14ac:dyDescent="0.25">
      <c r="D9" t="s">
        <v>21</v>
      </c>
    </row>
    <row r="10" spans="1:4" ht="22.5" customHeight="1" x14ac:dyDescent="0.25">
      <c r="D10" t="s">
        <v>10</v>
      </c>
    </row>
    <row r="11" spans="1:4" ht="22.5" customHeight="1" x14ac:dyDescent="0.25">
      <c r="D11" t="s">
        <v>11</v>
      </c>
    </row>
    <row r="12" spans="1:4" ht="22.5" customHeight="1" x14ac:dyDescent="0.25">
      <c r="D12" t="s">
        <v>12</v>
      </c>
    </row>
    <row r="13" spans="1:4" ht="22.5" customHeight="1" x14ac:dyDescent="0.25">
      <c r="D13" t="s">
        <v>13</v>
      </c>
    </row>
    <row r="14" spans="1:4" ht="22.5" customHeight="1" x14ac:dyDescent="0.25">
      <c r="D14" t="s">
        <v>22</v>
      </c>
    </row>
    <row r="15" spans="1:4" ht="22.5" customHeight="1" x14ac:dyDescent="0.25">
      <c r="D15" t="s">
        <v>14</v>
      </c>
    </row>
    <row r="16" spans="1:4" ht="22.5" customHeight="1" x14ac:dyDescent="0.25">
      <c r="D16" t="s">
        <v>15</v>
      </c>
    </row>
    <row r="17" spans="4:4" ht="22.5" customHeight="1" x14ac:dyDescent="0.25">
      <c r="D17" t="s">
        <v>16</v>
      </c>
    </row>
    <row r="18" spans="4:4" ht="22.5" customHeight="1" x14ac:dyDescent="0.25">
      <c r="D18" t="s">
        <v>17</v>
      </c>
    </row>
    <row r="19" spans="4:4" ht="22.5" customHeight="1" x14ac:dyDescent="0.25">
      <c r="D19" t="s">
        <v>18</v>
      </c>
    </row>
    <row r="20" spans="4:4" ht="22.5" customHeight="1" x14ac:dyDescent="0.25">
      <c r="D20" t="s">
        <v>19</v>
      </c>
    </row>
  </sheetData>
  <sheetProtection algorithmName="SHA-512" hashValue="RMDqVq+Z7kKiU/pB/e9SQl4/+nZldJ4QyFQ3/A4VL4VfuwInfclRN/5O9qV5PVSLWUmv4kfwESy1vcOWIOjdGg==" saltValue="+2kHY+WoqsEIh+B48EA0wA==" spinCount="100000" sheet="1" objects="1" scenarios="1"/>
  <dataValidations count="1">
    <dataValidation type="list" allowBlank="1" showInputMessage="1" showErrorMessage="1" sqref="A1:A3">
      <formula1>"Auswahl aussenliegend 2.0"</formula1>
    </dataValidation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5</vt:i4>
      </vt:variant>
    </vt:vector>
  </HeadingPairs>
  <TitlesOfParts>
    <vt:vector size="7" baseType="lpstr">
      <vt:lpstr>Ausschnitt GK und DSMS</vt:lpstr>
      <vt:lpstr>Tabelle1</vt:lpstr>
      <vt:lpstr>Anzahl</vt:lpstr>
      <vt:lpstr>Anzahlaussenliegende</vt:lpstr>
      <vt:lpstr>AnzahlaussenliegenderDSMS</vt:lpstr>
      <vt:lpstr>AnzahlDSMS</vt:lpstr>
      <vt:lpstr>DSMSAnzahl</vt:lpstr>
    </vt:vector>
  </TitlesOfParts>
  <Company>V-ZUG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Max.Zollinger@vzug.com</dc:creator>
  <cp:lastModifiedBy>Zollinger Max</cp:lastModifiedBy>
  <cp:lastPrinted>2018-02-21T08:40:53Z</cp:lastPrinted>
  <dcterms:created xsi:type="dcterms:W3CDTF">2012-05-29T09:30:43Z</dcterms:created>
  <dcterms:modified xsi:type="dcterms:W3CDTF">2018-04-11T08:00:34Z</dcterms:modified>
</cp:coreProperties>
</file>